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8304" activeTab="4"/>
  </bookViews>
  <sheets>
    <sheet name="Титульный" sheetId="17" r:id="rId1"/>
    <sheet name="КУГ 1 курс" sheetId="13" r:id="rId2"/>
    <sheet name="КУГ 2 курс" sheetId="14" r:id="rId3"/>
    <sheet name="КУГ 3 курс" sheetId="15" r:id="rId4"/>
    <sheet name="КУГ 4 курс " sheetId="16" r:id="rId5"/>
  </sheets>
  <definedNames>
    <definedName name="_ftn1" localSheetId="1">'КУГ 1 курс'!#REF!</definedName>
    <definedName name="_ftn1" localSheetId="2">'КУГ 2 курс'!#REF!</definedName>
    <definedName name="_ftn1" localSheetId="3">'КУГ 3 курс'!#REF!</definedName>
    <definedName name="_ftn1" localSheetId="4">'КУГ 4 курс '!#REF!</definedName>
    <definedName name="_ftn2" localSheetId="1">'КУГ 1 курс'!#REF!</definedName>
    <definedName name="_ftn2" localSheetId="2">'КУГ 2 курс'!#REF!</definedName>
    <definedName name="_ftn2" localSheetId="3">'КУГ 3 курс'!#REF!</definedName>
    <definedName name="_ftn2" localSheetId="4">'КУГ 4 курс '!#REF!</definedName>
    <definedName name="_ftn3" localSheetId="1">'КУГ 1 курс'!#REF!</definedName>
    <definedName name="_ftn3" localSheetId="2">'КУГ 2 курс'!#REF!</definedName>
    <definedName name="_ftn3" localSheetId="3">'КУГ 3 курс'!#REF!</definedName>
    <definedName name="_ftn3" localSheetId="4">'КУГ 4 курс '!#REF!</definedName>
    <definedName name="_ftn4" localSheetId="1">'КУГ 1 курс'!#REF!</definedName>
    <definedName name="_ftn4" localSheetId="2">'КУГ 2 курс'!#REF!</definedName>
    <definedName name="_ftn4" localSheetId="3">'КУГ 3 курс'!#REF!</definedName>
    <definedName name="_ftn4" localSheetId="4">'КУГ 4 курс '!#REF!</definedName>
    <definedName name="_ftn5" localSheetId="1">'КУГ 1 курс'!#REF!</definedName>
    <definedName name="_ftn5" localSheetId="2">'КУГ 2 курс'!#REF!</definedName>
    <definedName name="_ftn5" localSheetId="3">'КУГ 3 курс'!#REF!</definedName>
    <definedName name="_ftn5" localSheetId="4">'КУГ 4 курс '!#REF!</definedName>
    <definedName name="_ftnref1" localSheetId="1">'КУГ 1 курс'!#REF!</definedName>
    <definedName name="_ftnref1" localSheetId="2">'КУГ 2 курс'!#REF!</definedName>
    <definedName name="_ftnref1" localSheetId="3">'КУГ 3 курс'!#REF!</definedName>
    <definedName name="_ftnref1" localSheetId="4">'КУГ 4 курс '!#REF!</definedName>
    <definedName name="_ftnref2" localSheetId="1">'КУГ 1 курс'!#REF!</definedName>
    <definedName name="_ftnref2" localSheetId="2">'КУГ 2 курс'!#REF!</definedName>
    <definedName name="_ftnref2" localSheetId="3">'КУГ 3 курс'!#REF!</definedName>
    <definedName name="_ftnref2" localSheetId="4">'КУГ 4 курс '!#REF!</definedName>
    <definedName name="_ftnref3" localSheetId="1">'КУГ 1 курс'!#REF!</definedName>
    <definedName name="_ftnref3" localSheetId="2">'КУГ 2 курс'!#REF!</definedName>
    <definedName name="_ftnref3" localSheetId="3">'КУГ 3 курс'!#REF!</definedName>
    <definedName name="_ftnref3" localSheetId="4">'КУГ 4 курс '!#REF!</definedName>
    <definedName name="_ftnref4" localSheetId="1">'КУГ 1 курс'!$A$9</definedName>
    <definedName name="_ftnref4" localSheetId="2">'КУГ 2 курс'!$A$9</definedName>
    <definedName name="_ftnref4" localSheetId="3">'КУГ 3 курс'!$A$9</definedName>
    <definedName name="_ftnref4" localSheetId="4">'КУГ 4 курс '!$A$9</definedName>
    <definedName name="_ftnref5" localSheetId="1">'КУГ 1 курс'!$B$72</definedName>
    <definedName name="_ftnref5" localSheetId="2">'КУГ 2 курс'!#REF!</definedName>
    <definedName name="_ftnref5" localSheetId="3">'КУГ 3 курс'!$B$122</definedName>
    <definedName name="_ftnref5" localSheetId="4">'КУГ 4 курс '!#REF!</definedName>
    <definedName name="_Toc103594001" localSheetId="1">'КУГ 1 курс'!$A$1</definedName>
    <definedName name="_Toc103594001" localSheetId="2">'КУГ 2 курс'!$A$1</definedName>
    <definedName name="_Toc103594001" localSheetId="3">'КУГ 3 курс'!$A$1</definedName>
    <definedName name="_Toc103594001" localSheetId="4">'КУГ 4 курс '!$A$1</definedName>
  </definedNames>
  <calcPr calcId="124519"/>
</workbook>
</file>

<file path=xl/calcChain.xml><?xml version="1.0" encoding="utf-8"?>
<calcChain xmlns="http://schemas.openxmlformats.org/spreadsheetml/2006/main">
  <c r="AS73" i="16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BD70"/>
  <c r="R73"/>
  <c r="Q73"/>
  <c r="P73"/>
  <c r="K73"/>
  <c r="I73"/>
  <c r="G73"/>
  <c r="E73"/>
  <c r="D73"/>
  <c r="C73"/>
  <c r="BD29"/>
  <c r="BD72"/>
  <c r="BD68"/>
  <c r="BD63"/>
  <c r="BD62"/>
  <c r="BD59"/>
  <c r="BD57"/>
  <c r="BD55"/>
  <c r="BD53"/>
  <c r="BD51"/>
  <c r="AS73" i="15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S73"/>
  <c r="R73"/>
  <c r="Q73"/>
  <c r="P73"/>
  <c r="O73"/>
  <c r="N73"/>
  <c r="M73"/>
  <c r="L73"/>
  <c r="K73"/>
  <c r="J73"/>
  <c r="I73"/>
  <c r="H73"/>
  <c r="G73"/>
  <c r="F73"/>
  <c r="E73"/>
  <c r="D73"/>
  <c r="C73"/>
  <c r="BD56"/>
  <c r="BD53"/>
  <c r="BD51"/>
  <c r="BD40"/>
  <c r="BD38"/>
  <c r="BD29"/>
  <c r="BC31" i="14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S73"/>
  <c r="R73"/>
  <c r="Q73"/>
  <c r="P73"/>
  <c r="O73"/>
  <c r="N73"/>
  <c r="M73"/>
  <c r="L73"/>
  <c r="K73"/>
  <c r="K74"/>
  <c r="J73"/>
  <c r="I73"/>
  <c r="H73"/>
  <c r="G73"/>
  <c r="F73"/>
  <c r="E73"/>
  <c r="D73"/>
  <c r="C73"/>
  <c r="BC69"/>
  <c r="BC68"/>
  <c r="BC47"/>
  <c r="BC45"/>
  <c r="BC44"/>
  <c r="BC43"/>
  <c r="BC39"/>
  <c r="BC38"/>
  <c r="BC34"/>
  <c r="BC28"/>
  <c r="BC27"/>
  <c r="BC29"/>
  <c r="BC21"/>
  <c r="AQ9" i="13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D9"/>
  <c r="S9"/>
  <c r="R9"/>
  <c r="Q9"/>
  <c r="P9"/>
  <c r="O9"/>
  <c r="N9"/>
  <c r="M9"/>
  <c r="L9"/>
  <c r="K9"/>
  <c r="J9"/>
  <c r="I9"/>
  <c r="H9"/>
  <c r="G9"/>
  <c r="F9"/>
  <c r="E9"/>
  <c r="C9"/>
  <c r="BD23"/>
  <c r="BC53" i="16"/>
  <c r="BD43" i="13"/>
  <c r="BD74"/>
  <c r="BC36" l="1"/>
  <c r="G82" i="16" l="1"/>
  <c r="F82"/>
  <c r="BD71"/>
  <c r="BD69"/>
  <c r="BD67"/>
  <c r="BD65"/>
  <c r="BD60"/>
  <c r="BD56"/>
  <c r="BD52"/>
  <c r="BD50"/>
  <c r="BD48"/>
  <c r="BD46"/>
  <c r="BD43"/>
  <c r="BD42"/>
  <c r="BD41"/>
  <c r="BD39"/>
  <c r="BD37"/>
  <c r="BD36"/>
  <c r="BD34"/>
  <c r="BD32"/>
  <c r="BD30"/>
  <c r="BD28"/>
  <c r="BD26"/>
  <c r="BD24"/>
  <c r="BD22"/>
  <c r="BD20"/>
  <c r="BD18"/>
  <c r="BD16"/>
  <c r="BD14"/>
  <c r="BD12"/>
  <c r="BD10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S9"/>
  <c r="R9"/>
  <c r="Q9"/>
  <c r="P9"/>
  <c r="O9"/>
  <c r="N9"/>
  <c r="M9"/>
  <c r="L9"/>
  <c r="K9"/>
  <c r="J9"/>
  <c r="I9"/>
  <c r="H9"/>
  <c r="G9"/>
  <c r="F9"/>
  <c r="E9"/>
  <c r="D9"/>
  <c r="C9"/>
  <c r="BD72" i="15"/>
  <c r="BD70"/>
  <c r="BD68"/>
  <c r="BD66"/>
  <c r="BD64"/>
  <c r="BD59"/>
  <c r="BD55"/>
  <c r="BD52"/>
  <c r="BD50"/>
  <c r="BD48"/>
  <c r="BD46"/>
  <c r="BD42"/>
  <c r="BD41"/>
  <c r="BD39"/>
  <c r="BD37"/>
  <c r="BD36"/>
  <c r="BD34"/>
  <c r="BD32"/>
  <c r="BD30"/>
  <c r="BD28"/>
  <c r="BD26"/>
  <c r="BD24"/>
  <c r="BD22"/>
  <c r="BD20"/>
  <c r="BD18"/>
  <c r="BD16"/>
  <c r="BD14"/>
  <c r="BD12"/>
  <c r="BD10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S9"/>
  <c r="R9"/>
  <c r="Q9"/>
  <c r="P9"/>
  <c r="O9"/>
  <c r="N9"/>
  <c r="M9"/>
  <c r="L9"/>
  <c r="K9"/>
  <c r="J9"/>
  <c r="I9"/>
  <c r="H9"/>
  <c r="G9"/>
  <c r="F9"/>
  <c r="E9"/>
  <c r="D9"/>
  <c r="C9"/>
  <c r="BD45" i="16" l="1"/>
  <c r="BD54"/>
  <c r="BD54" i="15"/>
  <c r="BC62" i="14"/>
  <c r="BC64"/>
  <c r="G77"/>
  <c r="F77"/>
  <c r="BC70"/>
  <c r="BC66"/>
  <c r="BC60"/>
  <c r="BC58"/>
  <c r="BC56"/>
  <c r="BC54"/>
  <c r="BC52"/>
  <c r="BC50"/>
  <c r="BC48"/>
  <c r="BC46"/>
  <c r="BC35"/>
  <c r="BC33"/>
  <c r="BC30"/>
  <c r="BC25"/>
  <c r="BC24"/>
  <c r="BC23"/>
  <c r="BC18"/>
  <c r="BC16"/>
  <c r="BC15"/>
  <c r="BC14"/>
  <c r="BC13"/>
  <c r="BC12"/>
  <c r="BC11"/>
  <c r="BC10"/>
  <c r="AS9"/>
  <c r="AR9"/>
  <c r="BD76" i="13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V61"/>
  <c r="D61"/>
  <c r="E61"/>
  <c r="F61"/>
  <c r="G61"/>
  <c r="H61"/>
  <c r="I61"/>
  <c r="J61"/>
  <c r="K61"/>
  <c r="L61"/>
  <c r="M61"/>
  <c r="N61"/>
  <c r="O61"/>
  <c r="P61"/>
  <c r="Q61"/>
  <c r="R61"/>
  <c r="S61"/>
  <c r="C61"/>
  <c r="BD66"/>
  <c r="BD65"/>
  <c r="BC9" i="14" l="1"/>
  <c r="G82" i="13"/>
  <c r="F82"/>
  <c r="BD72"/>
  <c r="BD71"/>
  <c r="BD68"/>
  <c r="BD63"/>
  <c r="BD62"/>
  <c r="BD59"/>
  <c r="BD57"/>
  <c r="BD56"/>
  <c r="BD55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S54"/>
  <c r="R54"/>
  <c r="Q54"/>
  <c r="P54"/>
  <c r="O54"/>
  <c r="N54"/>
  <c r="M54"/>
  <c r="L54"/>
  <c r="K54"/>
  <c r="J54"/>
  <c r="I54"/>
  <c r="H54"/>
  <c r="G54"/>
  <c r="F54"/>
  <c r="E54"/>
  <c r="D54"/>
  <c r="C54"/>
  <c r="BD53"/>
  <c r="BD50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BD48"/>
  <c r="BD45"/>
  <c r="BD42"/>
  <c r="BD41"/>
  <c r="BD40"/>
  <c r="BD39"/>
  <c r="BD38"/>
  <c r="BD35"/>
  <c r="BD33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S32"/>
  <c r="R32"/>
  <c r="Q32"/>
  <c r="P32"/>
  <c r="O32"/>
  <c r="N32"/>
  <c r="M32"/>
  <c r="L32"/>
  <c r="K32"/>
  <c r="J32"/>
  <c r="I32"/>
  <c r="H32"/>
  <c r="G32"/>
  <c r="F32"/>
  <c r="E32"/>
  <c r="D32"/>
  <c r="C32"/>
  <c r="BD30"/>
  <c r="BD29"/>
  <c r="BD28"/>
  <c r="BD27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S26"/>
  <c r="R26"/>
  <c r="Q26"/>
  <c r="P26"/>
  <c r="O26"/>
  <c r="N26"/>
  <c r="M26"/>
  <c r="L26"/>
  <c r="K26"/>
  <c r="J26"/>
  <c r="I26"/>
  <c r="H26"/>
  <c r="G26"/>
  <c r="E26"/>
  <c r="D26"/>
  <c r="C26"/>
  <c r="BD25"/>
  <c r="BD24"/>
  <c r="BD19"/>
  <c r="BD18"/>
  <c r="BD21"/>
  <c r="BD16"/>
  <c r="BD15"/>
  <c r="BD14"/>
  <c r="BD13"/>
  <c r="BD12"/>
  <c r="BD11"/>
  <c r="BD10"/>
  <c r="AS9"/>
  <c r="AR9"/>
  <c r="S73"/>
  <c r="R73"/>
  <c r="Q73"/>
  <c r="P73"/>
  <c r="O73"/>
  <c r="N73"/>
  <c r="M73"/>
  <c r="L73"/>
  <c r="K73"/>
  <c r="J73"/>
  <c r="G73"/>
  <c r="F73"/>
  <c r="E73"/>
  <c r="BD9" l="1"/>
  <c r="H73"/>
  <c r="I73"/>
  <c r="BD54"/>
  <c r="BD64"/>
  <c r="BD61" s="1"/>
  <c r="BD37"/>
  <c r="BD49"/>
  <c r="BD58"/>
  <c r="BD26"/>
  <c r="BD32"/>
  <c r="BD73" i="15" l="1"/>
  <c r="BD73" i="16" l="1"/>
</calcChain>
</file>

<file path=xl/sharedStrings.xml><?xml version="1.0" encoding="utf-8"?>
<sst xmlns="http://schemas.openxmlformats.org/spreadsheetml/2006/main" count="3469" uniqueCount="190">
  <si>
    <t>Производственная практика</t>
  </si>
  <si>
    <t>Государственная итоговая аттестация</t>
  </si>
  <si>
    <t>Индекс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</si>
  <si>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</si>
  <si>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</si>
  <si>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</si>
  <si>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</si>
  <si>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Астрономия</t>
  </si>
  <si>
    <t xml:space="preserve">Информатика </t>
  </si>
  <si>
    <t>Физика</t>
  </si>
  <si>
    <t>ОГСЭ.01</t>
  </si>
  <si>
    <t>Основы философии</t>
  </si>
  <si>
    <t>ОГСЭ.02</t>
  </si>
  <si>
    <t>ОГСЭ.03</t>
  </si>
  <si>
    <t>ОГСЭ.04</t>
  </si>
  <si>
    <t>ЕН.01</t>
  </si>
  <si>
    <t>Математика</t>
  </si>
  <si>
    <t>ЕН.02</t>
  </si>
  <si>
    <t>ЕН.03</t>
  </si>
  <si>
    <t>ОП.01</t>
  </si>
  <si>
    <t>Информационные технологии в профессиональной деятельности</t>
  </si>
  <si>
    <t>ОП.02</t>
  </si>
  <si>
    <t>Правовое обеспечение профессиональной деятельности</t>
  </si>
  <si>
    <t>ОП.03</t>
  </si>
  <si>
    <t>Основы экономики организации</t>
  </si>
  <si>
    <t>ОП.04</t>
  </si>
  <si>
    <t>Менеджмент</t>
  </si>
  <si>
    <t>ОП.05</t>
  </si>
  <si>
    <t>Охрана труда</t>
  </si>
  <si>
    <t>ОП.06</t>
  </si>
  <si>
    <t>Инженерная графика</t>
  </si>
  <si>
    <t>ОП.07</t>
  </si>
  <si>
    <t>Техническая механика</t>
  </si>
  <si>
    <t>ОП.08</t>
  </si>
  <si>
    <t>Материаловедение</t>
  </si>
  <si>
    <t>ОП.09</t>
  </si>
  <si>
    <t>Безопасность жизнедеятельности</t>
  </si>
  <si>
    <t>ПМ.01</t>
  </si>
  <si>
    <t>Подготовка и осуществление технологических процессов изготовления сварных конструкций</t>
  </si>
  <si>
    <t>МДК.01.01</t>
  </si>
  <si>
    <t>Технология сварочных работ</t>
  </si>
  <si>
    <t>МДК.01.02</t>
  </si>
  <si>
    <t>Основное оборудование для производства сварных конструкций</t>
  </si>
  <si>
    <t>ПП.01</t>
  </si>
  <si>
    <t>ПМ.02</t>
  </si>
  <si>
    <t>Разработка технологических процессов и проектирование изделий</t>
  </si>
  <si>
    <t>МДК.02.01</t>
  </si>
  <si>
    <t>Основы расчета и проектирования сварных конструкций</t>
  </si>
  <si>
    <t>МДК.02.02</t>
  </si>
  <si>
    <t xml:space="preserve">Основы проектирования технологических процессов </t>
  </si>
  <si>
    <t xml:space="preserve">Учебная практика </t>
  </si>
  <si>
    <t>ПМ.03</t>
  </si>
  <si>
    <t>Контроль качества сварочных работ</t>
  </si>
  <si>
    <t>МДК.03.01</t>
  </si>
  <si>
    <t>Формы и методы контроля качества металлов и сварных конструкций</t>
  </si>
  <si>
    <t>ПМ.04</t>
  </si>
  <si>
    <t>МДК.04.01</t>
  </si>
  <si>
    <t>Основы организации и планирования производственных работ на сварочном участке</t>
  </si>
  <si>
    <t>ПП.04</t>
  </si>
  <si>
    <t>ПМ.05</t>
  </si>
  <si>
    <t>МДК.05.01</t>
  </si>
  <si>
    <t>УП.05</t>
  </si>
  <si>
    <t>ПДП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</si>
  <si>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</si>
  <si>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</si>
  <si>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</si>
  <si>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</si>
  <si>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</si>
  <si>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</si>
  <si>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</si>
  <si>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</si>
  <si>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</si>
  <si>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</si>
  <si>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</si>
  <si>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</si>
  <si>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</t>
  </si>
  <si>
    <t>П</t>
  </si>
  <si>
    <t>Метрология, стандартизация и сертификация</t>
  </si>
  <si>
    <t>ОП.10</t>
  </si>
  <si>
    <t>ОП.11</t>
  </si>
  <si>
    <t>Организация и планирование сварочного производства</t>
  </si>
  <si>
    <t>Электротехника и электроника</t>
  </si>
  <si>
    <t>Учебная практика</t>
  </si>
  <si>
    <t>Производственная практика (по профилю специальности)</t>
  </si>
  <si>
    <t>Русский язык</t>
  </si>
  <si>
    <t>Литература</t>
  </si>
  <si>
    <t>Родная (русская) литература</t>
  </si>
  <si>
    <t>Информатика</t>
  </si>
  <si>
    <t>Индивидуальный проект</t>
  </si>
  <si>
    <t>Черчение</t>
  </si>
  <si>
    <t>УП.03</t>
  </si>
  <si>
    <t>УП.06</t>
  </si>
  <si>
    <t>Год обучения 1</t>
  </si>
  <si>
    <t>Компоненты программы</t>
  </si>
  <si>
    <t>29 сен - 5 окт</t>
  </si>
  <si>
    <t>27 окт - 2 ноя</t>
  </si>
  <si>
    <t>29 дек - 4 янв</t>
  </si>
  <si>
    <t>26 янв - 1 фев</t>
  </si>
  <si>
    <t>23 фев - 1 мар</t>
  </si>
  <si>
    <t>30 мар - 5 апр</t>
  </si>
  <si>
    <t>27 апр - 3 май</t>
  </si>
  <si>
    <t>29 июн - 5 июл</t>
  </si>
  <si>
    <t>27 июл -2 авг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</si>
  <si>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</si>
  <si>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</si>
  <si>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</si>
  <si>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</si>
  <si>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</si>
  <si>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</si>
  <si>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</si>
  <si>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</si>
  <si>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</si>
  <si>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</si>
  <si>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</si>
  <si>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</si>
  <si>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</si>
  <si>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</si>
  <si>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</si>
  <si>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</si>
  <si>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</si>
  <si>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</si>
  <si>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</si>
  <si>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</si>
  <si>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</si>
  <si>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</si>
  <si>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</si>
  <si>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Номера календарных недель</t>
  </si>
  <si>
    <t>Порядковые номера недель учебного года</t>
  </si>
  <si>
    <t>Блок ООД</t>
  </si>
  <si>
    <t>ОГСЭ</t>
  </si>
  <si>
    <t xml:space="preserve">Общий гуманитарный и социально-экономический цикл </t>
  </si>
  <si>
    <t>ЕН</t>
  </si>
  <si>
    <t>Математический и общий естественнонаучный цикл</t>
  </si>
  <si>
    <t>Профессиональный цикл</t>
  </si>
  <si>
    <t>ОП</t>
  </si>
  <si>
    <t>Общепрофессиональные дисциплины</t>
  </si>
  <si>
    <t>ГИА.00</t>
  </si>
  <si>
    <t>УП.02</t>
  </si>
  <si>
    <t>Учебная практика (по профилю специальности)</t>
  </si>
  <si>
    <t>самостоятельные работы</t>
  </si>
  <si>
    <t xml:space="preserve">МДК 06.01 </t>
  </si>
  <si>
    <t>самостоятельная работа</t>
  </si>
  <si>
    <t>Год обучения 3</t>
  </si>
  <si>
    <t>Год обучения 2</t>
  </si>
  <si>
    <t>Год обучения 4</t>
  </si>
  <si>
    <t>Преддипломная практика (ПДП)</t>
  </si>
  <si>
    <t>Итого аудиторных занятий :</t>
  </si>
  <si>
    <t>ВСЕГО:</t>
  </si>
  <si>
    <t>2020 год набора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</si>
  <si>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</si>
  <si>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</si>
  <si>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</si>
  <si>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</si>
  <si>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</si>
  <si>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</si>
  <si>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</si>
  <si>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ОУД.09</t>
  </si>
  <si>
    <t>ОУД.10</t>
  </si>
  <si>
    <t>Химия</t>
  </si>
  <si>
    <t xml:space="preserve">ОУД.08 </t>
  </si>
  <si>
    <t>Обществознание (включая экономику и право)</t>
  </si>
  <si>
    <t>Экология</t>
  </si>
  <si>
    <t>ОУД.11</t>
  </si>
  <si>
    <t>ОУДП.12</t>
  </si>
  <si>
    <t>Математика (включая алгебру и начала математического анлиза, геометрию)</t>
  </si>
  <si>
    <t>ОУДП. 13</t>
  </si>
  <si>
    <t>ОУДП.14</t>
  </si>
  <si>
    <t>УДД.01</t>
  </si>
  <si>
    <t>ПМ.06</t>
  </si>
  <si>
    <t>Основы предпринимательства  и трудоустройства на работу</t>
  </si>
  <si>
    <t>Способы поиска, трудоустройство</t>
  </si>
  <si>
    <t>МДК.06.02</t>
  </si>
  <si>
    <t>Основы предпринимательства, открытие собственного дела</t>
  </si>
  <si>
    <t>УП.01</t>
  </si>
  <si>
    <t>Выполнение работ по  профессии рабочих 19906 Электросварщик ручной сварки</t>
  </si>
  <si>
    <t xml:space="preserve">Выполнение работ по профессии рабочих 19906 Электросварщик ручной сварки </t>
  </si>
  <si>
    <t>ОГСЭ.05</t>
  </si>
  <si>
    <t>Русский язык и культура речи</t>
  </si>
  <si>
    <t>Утверждаю</t>
  </si>
  <si>
    <t xml:space="preserve">                                                                                    КАЛЕНДАРНЫЙ УЧЕБНЫЙ ГРАФИК </t>
  </si>
  <si>
    <t>ГБПОУ "Южно-Уральский государственный технический колледж"</t>
  </si>
  <si>
    <t xml:space="preserve">                                                                      по основной профессиональной образовательной программе среднего профессионального образования</t>
  </si>
  <si>
    <t>по специальности</t>
  </si>
  <si>
    <r>
      <t xml:space="preserve">     Квалификация: </t>
    </r>
    <r>
      <rPr>
        <b/>
        <u/>
        <sz val="12"/>
        <rFont val="Times New Roman"/>
        <family val="1"/>
        <charset val="204"/>
      </rPr>
      <t>техник</t>
    </r>
  </si>
  <si>
    <r>
      <t xml:space="preserve">Форма обучения- </t>
    </r>
    <r>
      <rPr>
        <u/>
        <sz val="12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</si>
  <si>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u/>
        <sz val="12"/>
        <rFont val="Times New Roman"/>
        <family val="1"/>
        <charset val="204"/>
      </rPr>
      <t>3 год. и 10 мес.</t>
    </r>
  </si>
  <si>
    <r>
      <t>на базе основного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</si>
  <si>
    <r>
      <t>Приказом от</t>
    </r>
    <r>
      <rPr>
        <u/>
        <sz val="8"/>
        <rFont val="Arial Cyr"/>
        <charset val="204"/>
      </rPr>
      <t xml:space="preserve"> 01.09.2020</t>
    </r>
  </si>
  <si>
    <r>
      <t>№</t>
    </r>
    <r>
      <rPr>
        <u/>
        <sz val="11"/>
        <color theme="1"/>
        <rFont val="Calibri"/>
        <family val="2"/>
        <charset val="204"/>
        <scheme val="minor"/>
      </rPr>
      <t xml:space="preserve">  84-од</t>
    </r>
  </si>
  <si>
    <t xml:space="preserve">                                                                                            22.02.06 Сварочное производство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</si>
</sst>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8"/>
      <color indexed="8"/>
      <name val="Tahoma"/>
      <family val="2"/>
      <charset val="204"/>
    </font>
    <font>
      <i/>
      <sz val="10"/>
      <color theme="1"/>
      <name val="Tahoma"/>
      <family val="2"/>
      <charset val="204"/>
    </font>
    <font>
      <sz val="10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0"/>
      <name val="Tahoma"/>
      <family val="2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8"/>
      <name val="Arial Cyr"/>
      <charset val="204"/>
    </font>
    <font>
      <u/>
      <sz val="11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9C9C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14" fillId="0" borderId="0"/>
  </cellStyleXfs>
  <cellXfs count="164">
    <xf numFmtId="0" fontId="0" fillId="0" borderId="0" xfId="0"/>
    <xf numFmtId="49" fontId="1" fillId="0" borderId="7" xfId="0" applyNumberFormat="1" applyFont="1" applyFill="1" applyBorder="1" applyAlignment="1" applyProtection="1">
      <alignment horizontal="left" vertical="center" wrapText="1"/>
    </xf>
    <xf numFmtId="49" fontId="1" fillId="3" borderId="7" xfId="0" applyNumberFormat="1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>
      <alignment wrapText="1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/>
    <xf numFmtId="0" fontId="2" fillId="4" borderId="7" xfId="0" applyFont="1" applyFill="1" applyBorder="1" applyAlignment="1">
      <alignment wrapText="1"/>
    </xf>
    <xf numFmtId="0" fontId="2" fillId="4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top" wrapText="1"/>
    </xf>
    <xf numFmtId="0" fontId="11" fillId="0" borderId="0" xfId="0" applyFont="1" applyAlignment="1">
      <alignment horizontal="left" vertical="center"/>
    </xf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0" fontId="14" fillId="0" borderId="7" xfId="2" applyFill="1" applyBorder="1" applyAlignment="1" applyProtection="1">
      <alignment horizontal="center" vertical="center"/>
      <protection locked="0"/>
    </xf>
    <xf numFmtId="0" fontId="13" fillId="0" borderId="7" xfId="0" applyFont="1" applyFill="1" applyBorder="1"/>
    <xf numFmtId="0" fontId="13" fillId="0" borderId="0" xfId="0" applyFont="1" applyFill="1"/>
    <xf numFmtId="0" fontId="14" fillId="0" borderId="7" xfId="2" applyFill="1" applyBorder="1" applyAlignment="1" applyProtection="1">
      <alignment horizontal="center" vertical="center" textRotation="90"/>
      <protection locked="0"/>
    </xf>
    <xf numFmtId="0" fontId="14" fillId="0" borderId="7" xfId="2" applyFill="1" applyBorder="1" applyAlignment="1" applyProtection="1">
      <alignment horizontal="left" vertical="center" textRotation="90"/>
      <protection locked="0"/>
    </xf>
    <xf numFmtId="0" fontId="13" fillId="0" borderId="7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0" borderId="0" xfId="0" applyFont="1" applyFill="1"/>
    <xf numFmtId="0" fontId="13" fillId="0" borderId="7" xfId="0" applyFont="1" applyFill="1" applyBorder="1" applyAlignment="1">
      <alignment vertical="top" wrapText="1"/>
    </xf>
    <xf numFmtId="0" fontId="13" fillId="5" borderId="7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wrapText="1"/>
    </xf>
    <xf numFmtId="0" fontId="15" fillId="0" borderId="0" xfId="0" applyFont="1" applyFill="1"/>
    <xf numFmtId="0" fontId="8" fillId="5" borderId="7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wrapText="1"/>
    </xf>
    <xf numFmtId="0" fontId="5" fillId="5" borderId="7" xfId="0" applyFont="1" applyFill="1" applyBorder="1"/>
    <xf numFmtId="0" fontId="13" fillId="0" borderId="0" xfId="0" applyFont="1" applyFill="1" applyAlignment="1">
      <alignment horizontal="center" vertical="center"/>
    </xf>
    <xf numFmtId="0" fontId="14" fillId="0" borderId="7" xfId="2" applyFill="1" applyBorder="1" applyAlignment="1" applyProtection="1">
      <alignment horizontal="center" vertical="center"/>
      <protection locked="0"/>
    </xf>
    <xf numFmtId="0" fontId="14" fillId="0" borderId="7" xfId="2" applyFill="1" applyBorder="1" applyAlignment="1" applyProtection="1">
      <alignment horizontal="center" vertical="center" textRotation="90"/>
      <protection locked="0"/>
    </xf>
    <xf numFmtId="0" fontId="13" fillId="0" borderId="7" xfId="0" applyFont="1" applyFill="1" applyBorder="1" applyAlignment="1">
      <alignment horizontal="center" vertical="center"/>
    </xf>
    <xf numFmtId="0" fontId="14" fillId="0" borderId="7" xfId="2" applyFill="1" applyBorder="1" applyAlignment="1" applyProtection="1">
      <alignment horizontal="center" vertical="center" textRotation="90"/>
      <protection locked="0"/>
    </xf>
    <xf numFmtId="0" fontId="14" fillId="0" borderId="7" xfId="2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>
      <alignment horizontal="center" vertical="center"/>
    </xf>
    <xf numFmtId="0" fontId="14" fillId="0" borderId="7" xfId="2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top" wrapText="1"/>
    </xf>
    <xf numFmtId="0" fontId="10" fillId="0" borderId="0" xfId="0" applyFont="1" applyFill="1"/>
    <xf numFmtId="0" fontId="10" fillId="0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9" fillId="0" borderId="0" xfId="0" applyFont="1" applyFill="1"/>
    <xf numFmtId="0" fontId="1" fillId="0" borderId="0" xfId="0" applyFont="1" applyFill="1"/>
    <xf numFmtId="0" fontId="17" fillId="2" borderId="7" xfId="0" applyFont="1" applyFill="1" applyBorder="1" applyAlignment="1">
      <alignment horizontal="center" vertical="center"/>
    </xf>
    <xf numFmtId="0" fontId="13" fillId="5" borderId="0" xfId="0" applyFont="1" applyFill="1"/>
    <xf numFmtId="0" fontId="10" fillId="0" borderId="0" xfId="0" applyFont="1" applyFill="1" applyAlignment="1">
      <alignment horizontal="center" vertical="center"/>
    </xf>
    <xf numFmtId="0" fontId="9" fillId="0" borderId="7" xfId="2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/>
    <xf numFmtId="0" fontId="9" fillId="0" borderId="7" xfId="2" applyFont="1" applyFill="1" applyBorder="1" applyAlignment="1" applyProtection="1">
      <alignment horizontal="center" vertical="center" textRotation="90"/>
      <protection locked="0"/>
    </xf>
    <xf numFmtId="0" fontId="9" fillId="0" borderId="7" xfId="2" applyFont="1" applyFill="1" applyBorder="1" applyAlignment="1" applyProtection="1">
      <alignment horizontal="left" vertical="center" textRotation="90"/>
      <protection locked="0"/>
    </xf>
    <xf numFmtId="0" fontId="17" fillId="0" borderId="0" xfId="0" applyFont="1" applyFill="1"/>
    <xf numFmtId="0" fontId="17" fillId="5" borderId="7" xfId="0" applyFont="1" applyFill="1" applyBorder="1" applyAlignment="1">
      <alignment vertical="top" wrapText="1"/>
    </xf>
    <xf numFmtId="0" fontId="2" fillId="5" borderId="7" xfId="0" applyFont="1" applyFill="1" applyBorder="1" applyAlignment="1">
      <alignment wrapText="1"/>
    </xf>
    <xf numFmtId="0" fontId="13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2" borderId="7" xfId="0" applyFill="1" applyBorder="1" applyAlignment="1"/>
    <xf numFmtId="0" fontId="8" fillId="6" borderId="7" xfId="0" applyFont="1" applyFill="1" applyBorder="1" applyAlignment="1">
      <alignment horizontal="center" vertical="center"/>
    </xf>
    <xf numFmtId="0" fontId="8" fillId="6" borderId="0" xfId="0" applyFont="1" applyFill="1"/>
    <xf numFmtId="0" fontId="5" fillId="2" borderId="7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wrapText="1"/>
    </xf>
    <xf numFmtId="0" fontId="10" fillId="0" borderId="7" xfId="0" applyFont="1" applyFill="1" applyBorder="1" applyAlignment="1">
      <alignment horizontal="left"/>
    </xf>
    <xf numFmtId="0" fontId="1" fillId="3" borderId="7" xfId="0" applyNumberFormat="1" applyFont="1" applyFill="1" applyBorder="1" applyAlignment="1" applyProtection="1">
      <alignment horizontal="center" vertical="center" wrapText="1" shrinkToFit="1"/>
    </xf>
    <xf numFmtId="0" fontId="13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" fillId="8" borderId="4" xfId="0" applyFont="1" applyFill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left" vertical="center" wrapText="1"/>
    </xf>
    <xf numFmtId="49" fontId="1" fillId="8" borderId="5" xfId="0" applyNumberFormat="1" applyFont="1" applyFill="1" applyBorder="1" applyAlignment="1">
      <alignment horizontal="left" vertical="center" wrapText="1"/>
    </xf>
    <xf numFmtId="0" fontId="20" fillId="0" borderId="4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23" fillId="0" borderId="4" xfId="0" applyFont="1" applyBorder="1" applyAlignment="1">
      <alignment vertical="top" wrapText="1"/>
    </xf>
    <xf numFmtId="0" fontId="23" fillId="0" borderId="5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/>
    <xf numFmtId="0" fontId="1" fillId="0" borderId="5" xfId="0" applyFont="1" applyBorder="1" applyAlignment="1">
      <alignment wrapText="1"/>
    </xf>
    <xf numFmtId="0" fontId="2" fillId="9" borderId="4" xfId="0" applyFont="1" applyFill="1" applyBorder="1" applyAlignment="1">
      <alignment wrapText="1"/>
    </xf>
    <xf numFmtId="0" fontId="2" fillId="9" borderId="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top" wrapText="1"/>
    </xf>
    <xf numFmtId="0" fontId="24" fillId="7" borderId="4" xfId="0" applyFont="1" applyFill="1" applyBorder="1" applyAlignment="1">
      <alignment vertical="center" wrapText="1"/>
    </xf>
    <xf numFmtId="0" fontId="24" fillId="7" borderId="5" xfId="0" applyFont="1" applyFill="1" applyBorder="1" applyAlignment="1">
      <alignment vertical="center" wrapText="1"/>
    </xf>
    <xf numFmtId="0" fontId="23" fillId="0" borderId="5" xfId="0" applyFont="1" applyBorder="1" applyAlignment="1">
      <alignment wrapText="1"/>
    </xf>
    <xf numFmtId="0" fontId="8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left" vertical="center" wrapText="1"/>
    </xf>
    <xf numFmtId="0" fontId="13" fillId="11" borderId="7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 wrapText="1"/>
    </xf>
    <xf numFmtId="0" fontId="27" fillId="3" borderId="7" xfId="0" applyFont="1" applyFill="1" applyBorder="1" applyAlignment="1">
      <alignment horizontal="center" vertical="center"/>
    </xf>
    <xf numFmtId="0" fontId="27" fillId="3" borderId="0" xfId="0" applyFont="1" applyFill="1"/>
    <xf numFmtId="0" fontId="16" fillId="3" borderId="0" xfId="0" applyFont="1" applyFill="1"/>
    <xf numFmtId="0" fontId="10" fillId="5" borderId="0" xfId="0" applyFont="1" applyFill="1"/>
    <xf numFmtId="0" fontId="13" fillId="5" borderId="0" xfId="0" applyFont="1" applyFill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3" fillId="3" borderId="0" xfId="0" applyFont="1" applyFill="1"/>
    <xf numFmtId="0" fontId="8" fillId="3" borderId="0" xfId="0" applyFont="1" applyFill="1"/>
    <xf numFmtId="0" fontId="10" fillId="3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24" fillId="12" borderId="4" xfId="0" applyFont="1" applyFill="1" applyBorder="1" applyAlignment="1">
      <alignment wrapText="1"/>
    </xf>
    <xf numFmtId="0" fontId="24" fillId="12" borderId="5" xfId="0" applyFont="1" applyFill="1" applyBorder="1" applyAlignment="1">
      <alignment wrapText="1"/>
    </xf>
    <xf numFmtId="0" fontId="25" fillId="12" borderId="4" xfId="0" applyFont="1" applyFill="1" applyBorder="1" applyAlignment="1">
      <alignment vertical="top" wrapText="1"/>
    </xf>
    <xf numFmtId="0" fontId="25" fillId="12" borderId="5" xfId="0" applyFont="1" applyFill="1" applyBorder="1" applyAlignment="1">
      <alignment vertical="top" wrapText="1"/>
    </xf>
    <xf numFmtId="0" fontId="2" fillId="12" borderId="4" xfId="0" applyFont="1" applyFill="1" applyBorder="1" applyAlignment="1">
      <alignment wrapText="1"/>
    </xf>
    <xf numFmtId="0" fontId="2" fillId="12" borderId="6" xfId="0" applyFont="1" applyFill="1" applyBorder="1" applyAlignment="1">
      <alignment horizontal="left" vertical="center" wrapText="1"/>
    </xf>
    <xf numFmtId="0" fontId="2" fillId="12" borderId="4" xfId="0" applyFont="1" applyFill="1" applyBorder="1" applyAlignment="1">
      <alignment vertical="center" wrapText="1"/>
    </xf>
    <xf numFmtId="0" fontId="26" fillId="12" borderId="5" xfId="0" applyFont="1" applyFill="1" applyBorder="1"/>
    <xf numFmtId="0" fontId="18" fillId="3" borderId="7" xfId="0" applyFont="1" applyFill="1" applyBorder="1" applyAlignment="1">
      <alignment horizontal="center" vertical="center"/>
    </xf>
    <xf numFmtId="0" fontId="24" fillId="12" borderId="4" xfId="0" applyFont="1" applyFill="1" applyBorder="1" applyAlignment="1">
      <alignment vertical="center" wrapText="1"/>
    </xf>
    <xf numFmtId="0" fontId="24" fillId="12" borderId="5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0" xfId="0" applyFont="1" applyFill="1"/>
    <xf numFmtId="0" fontId="13" fillId="0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5" borderId="7" xfId="0" applyFont="1" applyFill="1" applyBorder="1"/>
    <xf numFmtId="0" fontId="8" fillId="2" borderId="1" xfId="0" applyFont="1" applyFill="1" applyBorder="1" applyAlignment="1">
      <alignment wrapText="1"/>
    </xf>
    <xf numFmtId="0" fontId="14" fillId="0" borderId="7" xfId="2" applyFill="1" applyBorder="1" applyAlignment="1" applyProtection="1">
      <alignment horizontal="center" vertical="center"/>
      <protection locked="0"/>
    </xf>
    <xf numFmtId="0" fontId="14" fillId="0" borderId="7" xfId="2" applyFill="1" applyBorder="1" applyAlignment="1" applyProtection="1">
      <alignment horizontal="center" vertical="center" textRotation="90"/>
      <protection locked="0"/>
    </xf>
    <xf numFmtId="0" fontId="13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9" fillId="0" borderId="7" xfId="2" applyFont="1" applyFill="1" applyBorder="1" applyAlignment="1" applyProtection="1">
      <alignment horizontal="center" vertical="center" textRotation="90"/>
      <protection locked="0"/>
    </xf>
    <xf numFmtId="0" fontId="9" fillId="0" borderId="7" xfId="2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>
      <alignment horizontal="center" vertical="center"/>
    </xf>
    <xf numFmtId="0" fontId="24" fillId="7" borderId="2" xfId="0" applyFont="1" applyFill="1" applyBorder="1"/>
    <xf numFmtId="0" fontId="24" fillId="7" borderId="3" xfId="0" applyFont="1" applyFill="1" applyBorder="1"/>
    <xf numFmtId="0" fontId="24" fillId="10" borderId="2" xfId="0" applyFont="1" applyFill="1" applyBorder="1" applyAlignment="1">
      <alignment wrapText="1"/>
    </xf>
    <xf numFmtId="0" fontId="24" fillId="10" borderId="3" xfId="0" applyFont="1" applyFill="1" applyBorder="1" applyAlignment="1">
      <alignment wrapText="1"/>
    </xf>
    <xf numFmtId="0" fontId="23" fillId="0" borderId="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 applyAlignment="1">
      <alignment horizontal="right"/>
    </xf>
    <xf numFmtId="0" fontId="28" fillId="0" borderId="0" xfId="0" applyFont="1" applyAlignment="1"/>
    <xf numFmtId="0" fontId="0" fillId="0" borderId="0" xfId="0" applyBorder="1"/>
    <xf numFmtId="0" fontId="30" fillId="0" borderId="0" xfId="0" applyFont="1" applyAlignment="1"/>
    <xf numFmtId="0" fontId="0" fillId="0" borderId="0" xfId="0" applyAlignment="1"/>
    <xf numFmtId="0" fontId="3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" fillId="0" borderId="0" xfId="0" applyFont="1" applyAlignment="1"/>
    <xf numFmtId="0" fontId="32" fillId="0" borderId="0" xfId="0" applyFont="1" applyAlignment="1"/>
    <xf numFmtId="0" fontId="2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3">
    <cellStyle name="Обычный" xfId="0" builtinId="0"/>
    <cellStyle name="Обычный 2" xfId="1"/>
    <cellStyle name="Обычный 4" xfId="2"/>
  </cellStyles>
  <dxfs count="9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3"/>
  <sheetViews>
    <sheetView workbookViewId="0">
      <selection activeCell="E13" sqref="E13:Q13"/>
    </sheetView>
  </sheetViews>
  <sheetFormatPr defaultRowHeight="14.4"/>
  <sheetData>
    <row r="1" spans="1:101" ht="18">
      <c r="B1" s="147"/>
      <c r="C1" s="148"/>
      <c r="J1" s="149" t="s">
        <v>178</v>
      </c>
      <c r="K1" s="149"/>
      <c r="L1" s="149"/>
      <c r="M1" s="149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</row>
    <row r="2" spans="1:101" ht="18">
      <c r="C2" s="148"/>
      <c r="J2" s="151" t="s">
        <v>187</v>
      </c>
      <c r="K2" s="152"/>
      <c r="L2" s="152"/>
      <c r="M2" s="152"/>
      <c r="N2" s="152"/>
      <c r="O2" s="152"/>
      <c r="P2" s="152"/>
      <c r="Q2" s="152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</row>
    <row r="3" spans="1:101">
      <c r="C3" s="153"/>
      <c r="J3" t="s">
        <v>188</v>
      </c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ht="18">
      <c r="C4" s="148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</row>
    <row r="5" spans="1:101" ht="15.6">
      <c r="A5" s="154" t="s">
        <v>179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</row>
    <row r="6" spans="1:101" ht="16.2">
      <c r="A6" s="156" t="s">
        <v>180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</row>
    <row r="7" spans="1:101" ht="15.6">
      <c r="A7" s="128" t="s">
        <v>181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</row>
    <row r="8" spans="1:101" ht="15.6">
      <c r="A8" s="127" t="s">
        <v>182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</row>
    <row r="9" spans="1:101" ht="15.6">
      <c r="A9" s="159" t="s">
        <v>189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</row>
    <row r="10" spans="1:101" ht="18">
      <c r="A10" s="161"/>
      <c r="B10" s="152"/>
      <c r="C10" s="152"/>
      <c r="D10" s="152"/>
      <c r="E10" s="162" t="s">
        <v>183</v>
      </c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</row>
    <row r="11" spans="1:101" ht="18">
      <c r="A11" s="161"/>
      <c r="B11" s="152"/>
      <c r="C11" s="152"/>
      <c r="D11" s="152"/>
      <c r="E11" s="162" t="s">
        <v>184</v>
      </c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</row>
    <row r="12" spans="1:101" ht="18">
      <c r="C12" s="161"/>
      <c r="E12" s="162" t="s">
        <v>185</v>
      </c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</row>
    <row r="13" spans="1:101" ht="18">
      <c r="E13" s="162" t="s">
        <v>186</v>
      </c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</row>
    <row r="14" spans="1:101" ht="15.6">
      <c r="E14" s="162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</row>
    <row r="15" spans="1:10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</row>
    <row r="16" spans="1:101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</row>
    <row r="17" spans="1:101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</row>
    <row r="18" spans="1:101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</row>
    <row r="19" spans="1:101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</row>
    <row r="20" spans="1:101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</row>
    <row r="21" spans="1:101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</row>
    <row r="22" spans="1:101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</row>
    <row r="23" spans="1:10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</row>
    <row r="24" spans="1:10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</row>
    <row r="25" spans="1:101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</row>
    <row r="26" spans="1:101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</row>
    <row r="28" spans="1:101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</row>
    <row r="29" spans="1:101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</row>
    <row r="30" spans="1:101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</row>
    <row r="31" spans="1:101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</row>
    <row r="32" spans="1:101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</row>
    <row r="33" spans="1:10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</row>
  </sheetData>
  <mergeCells count="11">
    <mergeCell ref="E10:Q10"/>
    <mergeCell ref="E11:Q11"/>
    <mergeCell ref="E12:Q12"/>
    <mergeCell ref="E13:Q13"/>
    <mergeCell ref="E14:Q14"/>
    <mergeCell ref="J1:M1"/>
    <mergeCell ref="A5:Q5"/>
    <mergeCell ref="A6:Q6"/>
    <mergeCell ref="A7:Q7"/>
    <mergeCell ref="A8:Q8"/>
    <mergeCell ref="A9:Q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82"/>
  <sheetViews>
    <sheetView topLeftCell="B69" zoomScale="85" zoomScaleNormal="85" workbookViewId="0">
      <selection activeCell="BC73" sqref="BC73"/>
    </sheetView>
  </sheetViews>
  <sheetFormatPr defaultColWidth="9.109375" defaultRowHeight="13.2"/>
  <cols>
    <col min="1" max="1" width="12.5546875" style="16" customWidth="1"/>
    <col min="2" max="2" width="82.5546875" style="16" customWidth="1"/>
    <col min="3" max="45" width="5.109375" style="29" customWidth="1"/>
    <col min="46" max="55" width="5.109375" style="16" customWidth="1"/>
    <col min="56" max="56" width="11.6640625" style="16" bestFit="1" customWidth="1"/>
    <col min="57" max="16384" width="9.109375" style="16"/>
  </cols>
  <sheetData>
    <row r="1" spans="1:56" s="12" customFormat="1" ht="18">
      <c r="A1" s="11" t="s">
        <v>148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56" s="12" customFormat="1" ht="18">
      <c r="A2" s="11" t="s">
        <v>92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56">
      <c r="A3" s="133" t="s">
        <v>2</v>
      </c>
      <c r="B3" s="133" t="s">
        <v>93</v>
      </c>
      <c r="C3" s="131" t="s">
        <v>63</v>
      </c>
      <c r="D3" s="131"/>
      <c r="E3" s="131"/>
      <c r="F3" s="131"/>
      <c r="G3" s="132" t="s">
        <v>94</v>
      </c>
      <c r="H3" s="131" t="s">
        <v>64</v>
      </c>
      <c r="I3" s="131"/>
      <c r="J3" s="131"/>
      <c r="K3" s="132" t="s">
        <v>95</v>
      </c>
      <c r="L3" s="131" t="s">
        <v>65</v>
      </c>
      <c r="M3" s="131"/>
      <c r="N3" s="131"/>
      <c r="O3" s="14"/>
      <c r="P3" s="131" t="s">
        <v>66</v>
      </c>
      <c r="Q3" s="131"/>
      <c r="R3" s="131"/>
      <c r="S3" s="131"/>
      <c r="T3" s="132" t="s">
        <v>96</v>
      </c>
      <c r="U3" s="131" t="s">
        <v>67</v>
      </c>
      <c r="V3" s="131"/>
      <c r="W3" s="131"/>
      <c r="X3" s="132" t="s">
        <v>97</v>
      </c>
      <c r="Y3" s="131" t="s">
        <v>68</v>
      </c>
      <c r="Z3" s="131"/>
      <c r="AA3" s="131"/>
      <c r="AB3" s="132" t="s">
        <v>98</v>
      </c>
      <c r="AC3" s="131" t="s">
        <v>69</v>
      </c>
      <c r="AD3" s="131"/>
      <c r="AE3" s="131"/>
      <c r="AF3" s="131"/>
      <c r="AG3" s="132" t="s">
        <v>99</v>
      </c>
      <c r="AH3" s="131" t="s">
        <v>70</v>
      </c>
      <c r="AI3" s="131"/>
      <c r="AJ3" s="131"/>
      <c r="AK3" s="132" t="s">
        <v>100</v>
      </c>
      <c r="AL3" s="131" t="s">
        <v>71</v>
      </c>
      <c r="AM3" s="131"/>
      <c r="AN3" s="131"/>
      <c r="AO3" s="131"/>
      <c r="AP3" s="131" t="s">
        <v>72</v>
      </c>
      <c r="AQ3" s="131"/>
      <c r="AR3" s="131"/>
      <c r="AS3" s="131"/>
      <c r="AT3" s="132" t="s">
        <v>101</v>
      </c>
      <c r="AU3" s="131" t="s">
        <v>73</v>
      </c>
      <c r="AV3" s="131"/>
      <c r="AW3" s="131"/>
      <c r="AX3" s="132" t="s">
        <v>102</v>
      </c>
      <c r="AY3" s="131" t="s">
        <v>74</v>
      </c>
      <c r="AZ3" s="131"/>
      <c r="BA3" s="131"/>
      <c r="BB3" s="131"/>
      <c r="BC3" s="36"/>
      <c r="BD3" s="15"/>
    </row>
    <row r="4" spans="1:56" ht="70.95" customHeight="1">
      <c r="A4" s="133"/>
      <c r="B4" s="133"/>
      <c r="C4" s="17" t="s">
        <v>103</v>
      </c>
      <c r="D4" s="17" t="s">
        <v>104</v>
      </c>
      <c r="E4" s="17" t="s">
        <v>105</v>
      </c>
      <c r="F4" s="17" t="s">
        <v>106</v>
      </c>
      <c r="G4" s="132"/>
      <c r="H4" s="17" t="s">
        <v>107</v>
      </c>
      <c r="I4" s="17" t="s">
        <v>108</v>
      </c>
      <c r="J4" s="17" t="s">
        <v>109</v>
      </c>
      <c r="K4" s="132"/>
      <c r="L4" s="17" t="s">
        <v>110</v>
      </c>
      <c r="M4" s="17" t="s">
        <v>111</v>
      </c>
      <c r="N4" s="17" t="s">
        <v>112</v>
      </c>
      <c r="O4" s="17" t="s">
        <v>113</v>
      </c>
      <c r="P4" s="17" t="s">
        <v>103</v>
      </c>
      <c r="Q4" s="17" t="s">
        <v>104</v>
      </c>
      <c r="R4" s="17" t="s">
        <v>105</v>
      </c>
      <c r="S4" s="17" t="s">
        <v>106</v>
      </c>
      <c r="T4" s="132"/>
      <c r="U4" s="17" t="s">
        <v>114</v>
      </c>
      <c r="V4" s="17" t="s">
        <v>115</v>
      </c>
      <c r="W4" s="17" t="s">
        <v>116</v>
      </c>
      <c r="X4" s="132"/>
      <c r="Y4" s="17" t="s">
        <v>117</v>
      </c>
      <c r="Z4" s="17" t="s">
        <v>118</v>
      </c>
      <c r="AA4" s="17" t="s">
        <v>119</v>
      </c>
      <c r="AB4" s="132"/>
      <c r="AC4" s="17" t="s">
        <v>117</v>
      </c>
      <c r="AD4" s="17" t="s">
        <v>118</v>
      </c>
      <c r="AE4" s="17" t="s">
        <v>119</v>
      </c>
      <c r="AF4" s="17" t="s">
        <v>120</v>
      </c>
      <c r="AG4" s="132"/>
      <c r="AH4" s="17" t="s">
        <v>107</v>
      </c>
      <c r="AI4" s="17" t="s">
        <v>108</v>
      </c>
      <c r="AJ4" s="17" t="s">
        <v>109</v>
      </c>
      <c r="AK4" s="132"/>
      <c r="AL4" s="17" t="s">
        <v>121</v>
      </c>
      <c r="AM4" s="17" t="s">
        <v>122</v>
      </c>
      <c r="AN4" s="17" t="s">
        <v>123</v>
      </c>
      <c r="AO4" s="17" t="s">
        <v>124</v>
      </c>
      <c r="AP4" s="17" t="s">
        <v>103</v>
      </c>
      <c r="AQ4" s="17" t="s">
        <v>104</v>
      </c>
      <c r="AR4" s="17" t="s">
        <v>105</v>
      </c>
      <c r="AS4" s="17" t="s">
        <v>106</v>
      </c>
      <c r="AT4" s="132"/>
      <c r="AU4" s="17" t="s">
        <v>107</v>
      </c>
      <c r="AV4" s="17" t="s">
        <v>108</v>
      </c>
      <c r="AW4" s="17" t="s">
        <v>109</v>
      </c>
      <c r="AX4" s="132"/>
      <c r="AY4" s="17" t="s">
        <v>110</v>
      </c>
      <c r="AZ4" s="17" t="s">
        <v>111</v>
      </c>
      <c r="BA4" s="17" t="s">
        <v>112</v>
      </c>
      <c r="BB4" s="18" t="s">
        <v>125</v>
      </c>
      <c r="BC4" s="18" t="s">
        <v>139</v>
      </c>
      <c r="BD4" s="15"/>
    </row>
    <row r="5" spans="1:56">
      <c r="A5" s="133"/>
      <c r="B5" s="133"/>
      <c r="C5" s="134" t="s">
        <v>126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>
      <c r="A6" s="133"/>
      <c r="B6" s="133"/>
      <c r="C6" s="19">
        <v>35</v>
      </c>
      <c r="D6" s="19">
        <v>36</v>
      </c>
      <c r="E6" s="19">
        <v>37</v>
      </c>
      <c r="F6" s="19">
        <v>38</v>
      </c>
      <c r="G6" s="19">
        <v>39</v>
      </c>
      <c r="H6" s="19">
        <v>40</v>
      </c>
      <c r="I6" s="19">
        <v>41</v>
      </c>
      <c r="J6" s="19">
        <v>42</v>
      </c>
      <c r="K6" s="19">
        <v>43</v>
      </c>
      <c r="L6" s="19">
        <v>44</v>
      </c>
      <c r="M6" s="19">
        <v>45</v>
      </c>
      <c r="N6" s="19">
        <v>46</v>
      </c>
      <c r="O6" s="19">
        <v>47</v>
      </c>
      <c r="P6" s="19">
        <v>48</v>
      </c>
      <c r="Q6" s="19">
        <v>49</v>
      </c>
      <c r="R6" s="19">
        <v>50</v>
      </c>
      <c r="S6" s="19">
        <v>51</v>
      </c>
      <c r="T6" s="19">
        <v>52</v>
      </c>
      <c r="U6" s="19">
        <v>1</v>
      </c>
      <c r="V6" s="19">
        <v>2</v>
      </c>
      <c r="W6" s="19">
        <v>3</v>
      </c>
      <c r="X6" s="19">
        <v>4</v>
      </c>
      <c r="Y6" s="19">
        <v>5</v>
      </c>
      <c r="Z6" s="19">
        <v>6</v>
      </c>
      <c r="AA6" s="19">
        <v>7</v>
      </c>
      <c r="AB6" s="19">
        <v>8</v>
      </c>
      <c r="AC6" s="19">
        <v>9</v>
      </c>
      <c r="AD6" s="19">
        <v>10</v>
      </c>
      <c r="AE6" s="19">
        <v>11</v>
      </c>
      <c r="AF6" s="19">
        <v>12</v>
      </c>
      <c r="AG6" s="19">
        <v>13</v>
      </c>
      <c r="AH6" s="19">
        <v>14</v>
      </c>
      <c r="AI6" s="19">
        <v>15</v>
      </c>
      <c r="AJ6" s="19">
        <v>16</v>
      </c>
      <c r="AK6" s="19">
        <v>17</v>
      </c>
      <c r="AL6" s="19">
        <v>18</v>
      </c>
      <c r="AM6" s="19">
        <v>19</v>
      </c>
      <c r="AN6" s="19">
        <v>20</v>
      </c>
      <c r="AO6" s="19">
        <v>21</v>
      </c>
      <c r="AP6" s="19">
        <v>22</v>
      </c>
      <c r="AQ6" s="19">
        <v>23</v>
      </c>
      <c r="AR6" s="19">
        <v>24</v>
      </c>
      <c r="AS6" s="19">
        <v>25</v>
      </c>
      <c r="AT6" s="19">
        <v>26</v>
      </c>
      <c r="AU6" s="19">
        <v>27</v>
      </c>
      <c r="AV6" s="15"/>
      <c r="AW6" s="15"/>
      <c r="AX6" s="15"/>
      <c r="AY6" s="15"/>
      <c r="AZ6" s="15"/>
      <c r="BA6" s="15"/>
      <c r="BB6" s="15"/>
      <c r="BC6" s="15"/>
      <c r="BD6" s="15"/>
    </row>
    <row r="7" spans="1:56">
      <c r="A7" s="133"/>
      <c r="B7" s="133"/>
      <c r="C7" s="134" t="s">
        <v>127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9"/>
      <c r="AU7" s="19"/>
      <c r="AV7" s="15"/>
      <c r="AW7" s="15"/>
      <c r="AX7" s="15"/>
      <c r="AY7" s="15"/>
      <c r="AZ7" s="15"/>
      <c r="BA7" s="15"/>
      <c r="BB7" s="15"/>
      <c r="BC7" s="15"/>
      <c r="BD7" s="15"/>
    </row>
    <row r="8" spans="1:56">
      <c r="A8" s="133"/>
      <c r="B8" s="133"/>
      <c r="C8" s="19">
        <v>1</v>
      </c>
      <c r="D8" s="19">
        <v>2</v>
      </c>
      <c r="E8" s="19">
        <v>3</v>
      </c>
      <c r="F8" s="19">
        <v>4</v>
      </c>
      <c r="G8" s="19">
        <v>5</v>
      </c>
      <c r="H8" s="19">
        <v>6</v>
      </c>
      <c r="I8" s="19">
        <v>7</v>
      </c>
      <c r="J8" s="19">
        <v>8</v>
      </c>
      <c r="K8" s="19">
        <v>9</v>
      </c>
      <c r="L8" s="19">
        <v>10</v>
      </c>
      <c r="M8" s="19">
        <v>11</v>
      </c>
      <c r="N8" s="19">
        <v>12</v>
      </c>
      <c r="O8" s="19">
        <v>13</v>
      </c>
      <c r="P8" s="19">
        <v>14</v>
      </c>
      <c r="Q8" s="19">
        <v>15</v>
      </c>
      <c r="R8" s="19">
        <v>16</v>
      </c>
      <c r="S8" s="19">
        <v>17</v>
      </c>
      <c r="T8" s="19">
        <v>18</v>
      </c>
      <c r="U8" s="19">
        <v>19</v>
      </c>
      <c r="V8" s="19">
        <v>20</v>
      </c>
      <c r="W8" s="19">
        <v>21</v>
      </c>
      <c r="X8" s="19">
        <v>22</v>
      </c>
      <c r="Y8" s="19">
        <v>23</v>
      </c>
      <c r="Z8" s="19">
        <v>24</v>
      </c>
      <c r="AA8" s="19">
        <v>25</v>
      </c>
      <c r="AB8" s="19">
        <v>26</v>
      </c>
      <c r="AC8" s="19">
        <v>27</v>
      </c>
      <c r="AD8" s="19">
        <v>28</v>
      </c>
      <c r="AE8" s="19">
        <v>29</v>
      </c>
      <c r="AF8" s="19">
        <v>30</v>
      </c>
      <c r="AG8" s="19">
        <v>31</v>
      </c>
      <c r="AH8" s="19">
        <v>32</v>
      </c>
      <c r="AI8" s="19">
        <v>33</v>
      </c>
      <c r="AJ8" s="19">
        <v>34</v>
      </c>
      <c r="AK8" s="19">
        <v>35</v>
      </c>
      <c r="AL8" s="19">
        <v>36</v>
      </c>
      <c r="AM8" s="19">
        <v>37</v>
      </c>
      <c r="AN8" s="19">
        <v>38</v>
      </c>
      <c r="AO8" s="19">
        <v>39</v>
      </c>
      <c r="AP8" s="19">
        <v>40</v>
      </c>
      <c r="AQ8" s="19">
        <v>41</v>
      </c>
      <c r="AR8" s="19">
        <v>42</v>
      </c>
      <c r="AS8" s="19">
        <v>43</v>
      </c>
      <c r="AT8" s="19">
        <v>44</v>
      </c>
      <c r="AU8" s="19">
        <v>45</v>
      </c>
      <c r="AV8" s="15"/>
      <c r="AW8" s="15"/>
      <c r="AX8" s="15"/>
      <c r="AY8" s="15"/>
      <c r="AZ8" s="15"/>
      <c r="BA8" s="15"/>
      <c r="BB8" s="15"/>
      <c r="BC8" s="15"/>
      <c r="BD8" s="15"/>
    </row>
    <row r="9" spans="1:56" s="21" customFormat="1">
      <c r="A9" s="129" t="s">
        <v>128</v>
      </c>
      <c r="B9" s="129"/>
      <c r="C9" s="20">
        <f t="shared" ref="C9:S9" si="0">SUM(C10:C25)</f>
        <v>36</v>
      </c>
      <c r="D9" s="20">
        <f t="shared" si="0"/>
        <v>36</v>
      </c>
      <c r="E9" s="20">
        <f t="shared" si="0"/>
        <v>36</v>
      </c>
      <c r="F9" s="20">
        <f t="shared" si="0"/>
        <v>36</v>
      </c>
      <c r="G9" s="20">
        <f t="shared" si="0"/>
        <v>36</v>
      </c>
      <c r="H9" s="20">
        <f t="shared" si="0"/>
        <v>36</v>
      </c>
      <c r="I9" s="20">
        <f t="shared" si="0"/>
        <v>36</v>
      </c>
      <c r="J9" s="20">
        <f t="shared" si="0"/>
        <v>36</v>
      </c>
      <c r="K9" s="20">
        <f t="shared" si="0"/>
        <v>36</v>
      </c>
      <c r="L9" s="20">
        <f t="shared" si="0"/>
        <v>36</v>
      </c>
      <c r="M9" s="20">
        <f t="shared" si="0"/>
        <v>36</v>
      </c>
      <c r="N9" s="20">
        <f t="shared" si="0"/>
        <v>36</v>
      </c>
      <c r="O9" s="20">
        <f t="shared" si="0"/>
        <v>36</v>
      </c>
      <c r="P9" s="20">
        <f t="shared" si="0"/>
        <v>36</v>
      </c>
      <c r="Q9" s="20">
        <f t="shared" si="0"/>
        <v>36</v>
      </c>
      <c r="R9" s="20">
        <f t="shared" si="0"/>
        <v>36</v>
      </c>
      <c r="S9" s="20">
        <f t="shared" si="0"/>
        <v>36</v>
      </c>
      <c r="T9" s="20" t="s">
        <v>75</v>
      </c>
      <c r="U9" s="20" t="s">
        <v>75</v>
      </c>
      <c r="V9" s="20">
        <f t="shared" ref="V9:AS9" si="1">SUM(V10:V25)</f>
        <v>36</v>
      </c>
      <c r="W9" s="20">
        <f t="shared" si="1"/>
        <v>36</v>
      </c>
      <c r="X9" s="20">
        <f t="shared" si="1"/>
        <v>36</v>
      </c>
      <c r="Y9" s="20">
        <f t="shared" si="1"/>
        <v>36</v>
      </c>
      <c r="Z9" s="20">
        <f t="shared" si="1"/>
        <v>36</v>
      </c>
      <c r="AA9" s="20">
        <f t="shared" si="1"/>
        <v>36</v>
      </c>
      <c r="AB9" s="20">
        <f t="shared" si="1"/>
        <v>36</v>
      </c>
      <c r="AC9" s="20">
        <f t="shared" si="1"/>
        <v>36</v>
      </c>
      <c r="AD9" s="20">
        <f t="shared" si="1"/>
        <v>36</v>
      </c>
      <c r="AE9" s="20">
        <f t="shared" si="1"/>
        <v>36</v>
      </c>
      <c r="AF9" s="20">
        <f t="shared" si="1"/>
        <v>36</v>
      </c>
      <c r="AG9" s="20">
        <f t="shared" si="1"/>
        <v>35</v>
      </c>
      <c r="AH9" s="20">
        <f t="shared" si="1"/>
        <v>36</v>
      </c>
      <c r="AI9" s="20">
        <f t="shared" si="1"/>
        <v>36</v>
      </c>
      <c r="AJ9" s="20">
        <f t="shared" si="1"/>
        <v>36</v>
      </c>
      <c r="AK9" s="20">
        <f t="shared" si="1"/>
        <v>36</v>
      </c>
      <c r="AL9" s="20">
        <f t="shared" si="1"/>
        <v>36</v>
      </c>
      <c r="AM9" s="20">
        <f t="shared" si="1"/>
        <v>35</v>
      </c>
      <c r="AN9" s="20">
        <f t="shared" si="1"/>
        <v>36</v>
      </c>
      <c r="AO9" s="20">
        <f t="shared" si="1"/>
        <v>34</v>
      </c>
      <c r="AP9" s="20">
        <f t="shared" si="1"/>
        <v>36</v>
      </c>
      <c r="AQ9" s="20">
        <f t="shared" si="1"/>
        <v>36</v>
      </c>
      <c r="AR9" s="20">
        <f t="shared" si="1"/>
        <v>0</v>
      </c>
      <c r="AS9" s="20">
        <f t="shared" si="1"/>
        <v>0</v>
      </c>
      <c r="AT9" s="20" t="s">
        <v>75</v>
      </c>
      <c r="AU9" s="20" t="s">
        <v>75</v>
      </c>
      <c r="AV9" s="20" t="s">
        <v>75</v>
      </c>
      <c r="AW9" s="20" t="s">
        <v>75</v>
      </c>
      <c r="AX9" s="20" t="s">
        <v>75</v>
      </c>
      <c r="AY9" s="20" t="s">
        <v>75</v>
      </c>
      <c r="AZ9" s="20" t="s">
        <v>75</v>
      </c>
      <c r="BA9" s="20" t="s">
        <v>75</v>
      </c>
      <c r="BB9" s="20" t="s">
        <v>75</v>
      </c>
      <c r="BC9" s="20"/>
      <c r="BD9" s="20">
        <f>BD10+BD11+BD12+BD13+BD14+BD15+BD16+BD21+BD18+BD19+BD24+BD25</f>
        <v>962</v>
      </c>
    </row>
    <row r="10" spans="1:56" ht="15.6">
      <c r="A10" s="70" t="s">
        <v>149</v>
      </c>
      <c r="B10" s="1" t="s">
        <v>84</v>
      </c>
      <c r="C10" s="19">
        <v>2</v>
      </c>
      <c r="D10" s="71">
        <v>2</v>
      </c>
      <c r="E10" s="71">
        <v>2</v>
      </c>
      <c r="F10" s="71">
        <v>2</v>
      </c>
      <c r="G10" s="71">
        <v>2</v>
      </c>
      <c r="H10" s="71">
        <v>2</v>
      </c>
      <c r="I10" s="71">
        <v>2</v>
      </c>
      <c r="J10" s="71">
        <v>2</v>
      </c>
      <c r="K10" s="71">
        <v>2</v>
      </c>
      <c r="L10" s="71">
        <v>2</v>
      </c>
      <c r="M10" s="71">
        <v>2</v>
      </c>
      <c r="N10" s="71">
        <v>2</v>
      </c>
      <c r="O10" s="71">
        <v>2</v>
      </c>
      <c r="P10" s="71">
        <v>2</v>
      </c>
      <c r="Q10" s="71">
        <v>2</v>
      </c>
      <c r="R10" s="71">
        <v>2</v>
      </c>
      <c r="S10" s="71">
        <v>2</v>
      </c>
      <c r="T10" s="23" t="s">
        <v>75</v>
      </c>
      <c r="U10" s="23" t="s">
        <v>75</v>
      </c>
      <c r="V10" s="19">
        <v>2</v>
      </c>
      <c r="W10" s="71">
        <v>2</v>
      </c>
      <c r="X10" s="71">
        <v>2</v>
      </c>
      <c r="Y10" s="71">
        <v>2</v>
      </c>
      <c r="Z10" s="71">
        <v>2</v>
      </c>
      <c r="AA10" s="71">
        <v>2</v>
      </c>
      <c r="AB10" s="71">
        <v>2</v>
      </c>
      <c r="AC10" s="71">
        <v>2</v>
      </c>
      <c r="AD10" s="71">
        <v>2</v>
      </c>
      <c r="AE10" s="71">
        <v>2</v>
      </c>
      <c r="AF10" s="71">
        <v>2</v>
      </c>
      <c r="AG10" s="71">
        <v>2</v>
      </c>
      <c r="AH10" s="71">
        <v>2</v>
      </c>
      <c r="AI10" s="71">
        <v>2</v>
      </c>
      <c r="AJ10" s="71">
        <v>2</v>
      </c>
      <c r="AK10" s="71">
        <v>2</v>
      </c>
      <c r="AL10" s="71">
        <v>2</v>
      </c>
      <c r="AM10" s="71">
        <v>2</v>
      </c>
      <c r="AN10" s="71">
        <v>2</v>
      </c>
      <c r="AO10" s="71">
        <v>2</v>
      </c>
      <c r="AP10" s="71">
        <v>2</v>
      </c>
      <c r="AQ10" s="71">
        <v>2</v>
      </c>
      <c r="AR10" s="19"/>
      <c r="AS10" s="19"/>
      <c r="AT10" s="19" t="s">
        <v>75</v>
      </c>
      <c r="AU10" s="19" t="s">
        <v>75</v>
      </c>
      <c r="AV10" s="37" t="s">
        <v>75</v>
      </c>
      <c r="AW10" s="37" t="s">
        <v>75</v>
      </c>
      <c r="AX10" s="37" t="s">
        <v>75</v>
      </c>
      <c r="AY10" s="37" t="s">
        <v>75</v>
      </c>
      <c r="AZ10" s="37" t="s">
        <v>75</v>
      </c>
      <c r="BA10" s="37" t="s">
        <v>75</v>
      </c>
      <c r="BB10" s="37" t="s">
        <v>75</v>
      </c>
      <c r="BC10" s="37"/>
      <c r="BD10" s="19">
        <f>SUM(C10:AT10)</f>
        <v>78</v>
      </c>
    </row>
    <row r="11" spans="1:56" ht="15.6">
      <c r="A11" s="70" t="s">
        <v>150</v>
      </c>
      <c r="B11" s="1" t="s">
        <v>85</v>
      </c>
      <c r="C11" s="19">
        <v>2</v>
      </c>
      <c r="D11" s="19">
        <v>4</v>
      </c>
      <c r="E11" s="19">
        <v>2</v>
      </c>
      <c r="F11" s="19">
        <v>4</v>
      </c>
      <c r="G11" s="19">
        <v>2</v>
      </c>
      <c r="H11" s="19">
        <v>4</v>
      </c>
      <c r="I11" s="19">
        <v>2</v>
      </c>
      <c r="J11" s="19">
        <v>4</v>
      </c>
      <c r="K11" s="19">
        <v>2</v>
      </c>
      <c r="L11" s="19">
        <v>4</v>
      </c>
      <c r="M11" s="19">
        <v>2</v>
      </c>
      <c r="N11" s="19">
        <v>4</v>
      </c>
      <c r="O11" s="19">
        <v>2</v>
      </c>
      <c r="P11" s="19">
        <v>4</v>
      </c>
      <c r="Q11" s="19">
        <v>2</v>
      </c>
      <c r="R11" s="19">
        <v>4</v>
      </c>
      <c r="S11" s="19">
        <v>3</v>
      </c>
      <c r="T11" s="23" t="s">
        <v>75</v>
      </c>
      <c r="U11" s="23" t="s">
        <v>75</v>
      </c>
      <c r="V11" s="19">
        <v>4</v>
      </c>
      <c r="W11" s="19">
        <v>2</v>
      </c>
      <c r="X11" s="19">
        <v>4</v>
      </c>
      <c r="Y11" s="19">
        <v>2</v>
      </c>
      <c r="Z11" s="19">
        <v>4</v>
      </c>
      <c r="AA11" s="19">
        <v>2</v>
      </c>
      <c r="AB11" s="19">
        <v>4</v>
      </c>
      <c r="AC11" s="19">
        <v>2</v>
      </c>
      <c r="AD11" s="19">
        <v>4</v>
      </c>
      <c r="AE11" s="19">
        <v>2</v>
      </c>
      <c r="AF11" s="19">
        <v>4</v>
      </c>
      <c r="AG11" s="19">
        <v>2</v>
      </c>
      <c r="AH11" s="19">
        <v>4</v>
      </c>
      <c r="AI11" s="19">
        <v>2</v>
      </c>
      <c r="AJ11" s="19">
        <v>4</v>
      </c>
      <c r="AK11" s="19">
        <v>2</v>
      </c>
      <c r="AL11" s="19">
        <v>4</v>
      </c>
      <c r="AM11" s="19">
        <v>2</v>
      </c>
      <c r="AN11" s="19">
        <v>4</v>
      </c>
      <c r="AO11" s="19">
        <v>2</v>
      </c>
      <c r="AP11" s="19">
        <v>4</v>
      </c>
      <c r="AQ11" s="19">
        <v>2</v>
      </c>
      <c r="AR11" s="19"/>
      <c r="AS11" s="19"/>
      <c r="AT11" s="37" t="s">
        <v>75</v>
      </c>
      <c r="AU11" s="37" t="s">
        <v>75</v>
      </c>
      <c r="AV11" s="37" t="s">
        <v>75</v>
      </c>
      <c r="AW11" s="37" t="s">
        <v>75</v>
      </c>
      <c r="AX11" s="37" t="s">
        <v>75</v>
      </c>
      <c r="AY11" s="37" t="s">
        <v>75</v>
      </c>
      <c r="AZ11" s="37" t="s">
        <v>75</v>
      </c>
      <c r="BA11" s="37" t="s">
        <v>75</v>
      </c>
      <c r="BB11" s="37" t="s">
        <v>75</v>
      </c>
      <c r="BC11" s="71"/>
      <c r="BD11" s="19">
        <f t="shared" ref="BD11:BD25" si="2">SUM(C11:AT11)</f>
        <v>117</v>
      </c>
    </row>
    <row r="12" spans="1:56" ht="15.6">
      <c r="A12" s="70" t="s">
        <v>151</v>
      </c>
      <c r="B12" s="1" t="s">
        <v>86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3" t="s">
        <v>75</v>
      </c>
      <c r="U12" s="23" t="s">
        <v>75</v>
      </c>
      <c r="V12" s="19">
        <v>2</v>
      </c>
      <c r="W12" s="19">
        <v>2</v>
      </c>
      <c r="X12" s="19">
        <v>2</v>
      </c>
      <c r="Y12" s="19">
        <v>2</v>
      </c>
      <c r="Z12" s="19">
        <v>2</v>
      </c>
      <c r="AA12" s="19">
        <v>2</v>
      </c>
      <c r="AB12" s="71">
        <v>2</v>
      </c>
      <c r="AC12" s="71">
        <v>2</v>
      </c>
      <c r="AD12" s="71">
        <v>2</v>
      </c>
      <c r="AE12" s="71">
        <v>2</v>
      </c>
      <c r="AF12" s="71">
        <v>2</v>
      </c>
      <c r="AG12" s="71">
        <v>2</v>
      </c>
      <c r="AH12" s="71"/>
      <c r="AI12" s="71">
        <v>2</v>
      </c>
      <c r="AJ12" s="71"/>
      <c r="AK12" s="19">
        <v>2</v>
      </c>
      <c r="AL12" s="19"/>
      <c r="AM12" s="19">
        <v>2</v>
      </c>
      <c r="AN12" s="19">
        <v>2</v>
      </c>
      <c r="AO12" s="19">
        <v>2</v>
      </c>
      <c r="AP12" s="19"/>
      <c r="AQ12" s="19">
        <v>2</v>
      </c>
      <c r="AR12" s="19"/>
      <c r="AS12" s="19"/>
      <c r="AT12" s="37" t="s">
        <v>75</v>
      </c>
      <c r="AU12" s="37" t="s">
        <v>75</v>
      </c>
      <c r="AV12" s="37" t="s">
        <v>75</v>
      </c>
      <c r="AW12" s="37" t="s">
        <v>75</v>
      </c>
      <c r="AX12" s="37" t="s">
        <v>75</v>
      </c>
      <c r="AY12" s="37" t="s">
        <v>75</v>
      </c>
      <c r="AZ12" s="37" t="s">
        <v>75</v>
      </c>
      <c r="BA12" s="37" t="s">
        <v>75</v>
      </c>
      <c r="BB12" s="37" t="s">
        <v>75</v>
      </c>
      <c r="BC12" s="71"/>
      <c r="BD12" s="19">
        <f t="shared" si="2"/>
        <v>36</v>
      </c>
    </row>
    <row r="13" spans="1:56" ht="15.6">
      <c r="A13" s="70" t="s">
        <v>152</v>
      </c>
      <c r="B13" s="1" t="s">
        <v>3</v>
      </c>
      <c r="C13" s="19">
        <v>4</v>
      </c>
      <c r="D13" s="19">
        <v>2</v>
      </c>
      <c r="E13" s="19">
        <v>4</v>
      </c>
      <c r="F13" s="19">
        <v>2</v>
      </c>
      <c r="G13" s="19">
        <v>4</v>
      </c>
      <c r="H13" s="19">
        <v>2</v>
      </c>
      <c r="I13" s="19">
        <v>4</v>
      </c>
      <c r="J13" s="19">
        <v>2</v>
      </c>
      <c r="K13" s="19">
        <v>4</v>
      </c>
      <c r="L13" s="19">
        <v>2</v>
      </c>
      <c r="M13" s="19">
        <v>4</v>
      </c>
      <c r="N13" s="19">
        <v>2</v>
      </c>
      <c r="O13" s="19">
        <v>4</v>
      </c>
      <c r="P13" s="19">
        <v>2</v>
      </c>
      <c r="Q13" s="19">
        <v>4</v>
      </c>
      <c r="R13" s="19">
        <v>2</v>
      </c>
      <c r="S13" s="19">
        <v>3</v>
      </c>
      <c r="T13" s="23" t="s">
        <v>75</v>
      </c>
      <c r="U13" s="23" t="s">
        <v>75</v>
      </c>
      <c r="V13" s="19">
        <v>4</v>
      </c>
      <c r="W13" s="19">
        <v>2</v>
      </c>
      <c r="X13" s="19">
        <v>4</v>
      </c>
      <c r="Y13" s="19">
        <v>2</v>
      </c>
      <c r="Z13" s="19">
        <v>4</v>
      </c>
      <c r="AA13" s="19">
        <v>2</v>
      </c>
      <c r="AB13" s="19">
        <v>4</v>
      </c>
      <c r="AC13" s="19">
        <v>2</v>
      </c>
      <c r="AD13" s="19">
        <v>4</v>
      </c>
      <c r="AE13" s="19">
        <v>2</v>
      </c>
      <c r="AF13" s="19">
        <v>4</v>
      </c>
      <c r="AG13" s="19">
        <v>2</v>
      </c>
      <c r="AH13" s="19">
        <v>4</v>
      </c>
      <c r="AI13" s="19">
        <v>2</v>
      </c>
      <c r="AJ13" s="19">
        <v>4</v>
      </c>
      <c r="AK13" s="19">
        <v>2</v>
      </c>
      <c r="AL13" s="19">
        <v>4</v>
      </c>
      <c r="AM13" s="19">
        <v>2</v>
      </c>
      <c r="AN13" s="19">
        <v>4</v>
      </c>
      <c r="AO13" s="19">
        <v>2</v>
      </c>
      <c r="AP13" s="19">
        <v>4</v>
      </c>
      <c r="AQ13" s="19">
        <v>2</v>
      </c>
      <c r="AR13" s="19"/>
      <c r="AS13" s="19"/>
      <c r="AT13" s="37" t="s">
        <v>75</v>
      </c>
      <c r="AU13" s="37" t="s">
        <v>75</v>
      </c>
      <c r="AV13" s="37" t="s">
        <v>75</v>
      </c>
      <c r="AW13" s="37" t="s">
        <v>75</v>
      </c>
      <c r="AX13" s="37" t="s">
        <v>75</v>
      </c>
      <c r="AY13" s="37" t="s">
        <v>75</v>
      </c>
      <c r="AZ13" s="37" t="s">
        <v>75</v>
      </c>
      <c r="BA13" s="37" t="s">
        <v>75</v>
      </c>
      <c r="BB13" s="37" t="s">
        <v>75</v>
      </c>
      <c r="BC13" s="71"/>
      <c r="BD13" s="19">
        <f t="shared" si="2"/>
        <v>117</v>
      </c>
    </row>
    <row r="14" spans="1:56" ht="15.6">
      <c r="A14" s="70" t="s">
        <v>153</v>
      </c>
      <c r="B14" s="1" t="s">
        <v>4</v>
      </c>
      <c r="C14" s="19">
        <v>2</v>
      </c>
      <c r="D14" s="19">
        <v>4</v>
      </c>
      <c r="E14" s="19">
        <v>2</v>
      </c>
      <c r="F14" s="19">
        <v>4</v>
      </c>
      <c r="G14" s="19">
        <v>2</v>
      </c>
      <c r="H14" s="19">
        <v>4</v>
      </c>
      <c r="I14" s="19">
        <v>2</v>
      </c>
      <c r="J14" s="19">
        <v>4</v>
      </c>
      <c r="K14" s="19">
        <v>2</v>
      </c>
      <c r="L14" s="19">
        <v>4</v>
      </c>
      <c r="M14" s="19">
        <v>2</v>
      </c>
      <c r="N14" s="19">
        <v>4</v>
      </c>
      <c r="O14" s="19">
        <v>2</v>
      </c>
      <c r="P14" s="19">
        <v>4</v>
      </c>
      <c r="Q14" s="19">
        <v>2</v>
      </c>
      <c r="R14" s="19">
        <v>4</v>
      </c>
      <c r="S14" s="19">
        <v>3</v>
      </c>
      <c r="T14" s="23" t="s">
        <v>75</v>
      </c>
      <c r="U14" s="23" t="s">
        <v>75</v>
      </c>
      <c r="V14" s="19">
        <v>2</v>
      </c>
      <c r="W14" s="19">
        <v>4</v>
      </c>
      <c r="X14" s="19">
        <v>2</v>
      </c>
      <c r="Y14" s="19">
        <v>4</v>
      </c>
      <c r="Z14" s="19">
        <v>2</v>
      </c>
      <c r="AA14" s="19">
        <v>4</v>
      </c>
      <c r="AB14" s="19">
        <v>2</v>
      </c>
      <c r="AC14" s="19">
        <v>4</v>
      </c>
      <c r="AD14" s="19">
        <v>2</v>
      </c>
      <c r="AE14" s="19">
        <v>4</v>
      </c>
      <c r="AF14" s="19">
        <v>2</v>
      </c>
      <c r="AG14" s="19">
        <v>4</v>
      </c>
      <c r="AH14" s="19">
        <v>2</v>
      </c>
      <c r="AI14" s="19">
        <v>4</v>
      </c>
      <c r="AJ14" s="19">
        <v>2</v>
      </c>
      <c r="AK14" s="19">
        <v>4</v>
      </c>
      <c r="AL14" s="19">
        <v>2</v>
      </c>
      <c r="AM14" s="19">
        <v>4</v>
      </c>
      <c r="AN14" s="19">
        <v>2</v>
      </c>
      <c r="AO14" s="19">
        <v>4</v>
      </c>
      <c r="AP14" s="19">
        <v>2</v>
      </c>
      <c r="AQ14" s="19">
        <v>4</v>
      </c>
      <c r="AR14" s="19"/>
      <c r="AS14" s="19"/>
      <c r="AT14" s="37" t="s">
        <v>75</v>
      </c>
      <c r="AU14" s="37" t="s">
        <v>75</v>
      </c>
      <c r="AV14" s="37" t="s">
        <v>75</v>
      </c>
      <c r="AW14" s="37" t="s">
        <v>75</v>
      </c>
      <c r="AX14" s="37" t="s">
        <v>75</v>
      </c>
      <c r="AY14" s="37" t="s">
        <v>75</v>
      </c>
      <c r="AZ14" s="37" t="s">
        <v>75</v>
      </c>
      <c r="BA14" s="37" t="s">
        <v>75</v>
      </c>
      <c r="BB14" s="37" t="s">
        <v>75</v>
      </c>
      <c r="BC14" s="71"/>
      <c r="BD14" s="19">
        <f t="shared" si="2"/>
        <v>117</v>
      </c>
    </row>
    <row r="15" spans="1:56" ht="15.6">
      <c r="A15" s="70" t="s">
        <v>154</v>
      </c>
      <c r="B15" s="1" t="s">
        <v>5</v>
      </c>
      <c r="C15" s="71">
        <v>4</v>
      </c>
      <c r="D15" s="71">
        <v>2</v>
      </c>
      <c r="E15" s="71">
        <v>4</v>
      </c>
      <c r="F15" s="71">
        <v>2</v>
      </c>
      <c r="G15" s="71">
        <v>4</v>
      </c>
      <c r="H15" s="71">
        <v>2</v>
      </c>
      <c r="I15" s="71">
        <v>4</v>
      </c>
      <c r="J15" s="71">
        <v>2</v>
      </c>
      <c r="K15" s="71">
        <v>4</v>
      </c>
      <c r="L15" s="71">
        <v>2</v>
      </c>
      <c r="M15" s="71">
        <v>4</v>
      </c>
      <c r="N15" s="71">
        <v>2</v>
      </c>
      <c r="O15" s="71">
        <v>4</v>
      </c>
      <c r="P15" s="71">
        <v>2</v>
      </c>
      <c r="Q15" s="71">
        <v>4</v>
      </c>
      <c r="R15" s="71">
        <v>2</v>
      </c>
      <c r="S15" s="71">
        <v>3</v>
      </c>
      <c r="T15" s="23" t="s">
        <v>75</v>
      </c>
      <c r="U15" s="23" t="s">
        <v>75</v>
      </c>
      <c r="V15" s="71">
        <v>4</v>
      </c>
      <c r="W15" s="71">
        <v>2</v>
      </c>
      <c r="X15" s="71">
        <v>4</v>
      </c>
      <c r="Y15" s="71">
        <v>2</v>
      </c>
      <c r="Z15" s="71">
        <v>4</v>
      </c>
      <c r="AA15" s="71">
        <v>2</v>
      </c>
      <c r="AB15" s="71">
        <v>4</v>
      </c>
      <c r="AC15" s="71">
        <v>2</v>
      </c>
      <c r="AD15" s="71">
        <v>4</v>
      </c>
      <c r="AE15" s="71">
        <v>2</v>
      </c>
      <c r="AF15" s="71">
        <v>4</v>
      </c>
      <c r="AG15" s="71">
        <v>2</v>
      </c>
      <c r="AH15" s="71">
        <v>4</v>
      </c>
      <c r="AI15" s="71">
        <v>2</v>
      </c>
      <c r="AJ15" s="71">
        <v>4</v>
      </c>
      <c r="AK15" s="71">
        <v>2</v>
      </c>
      <c r="AL15" s="71">
        <v>4</v>
      </c>
      <c r="AM15" s="71">
        <v>2</v>
      </c>
      <c r="AN15" s="71">
        <v>4</v>
      </c>
      <c r="AO15" s="71">
        <v>2</v>
      </c>
      <c r="AP15" s="71">
        <v>4</v>
      </c>
      <c r="AQ15" s="71">
        <v>2</v>
      </c>
      <c r="AR15" s="19"/>
      <c r="AS15" s="19"/>
      <c r="AT15" s="37" t="s">
        <v>75</v>
      </c>
      <c r="AU15" s="37" t="s">
        <v>75</v>
      </c>
      <c r="AV15" s="37" t="s">
        <v>75</v>
      </c>
      <c r="AW15" s="37" t="s">
        <v>75</v>
      </c>
      <c r="AX15" s="37" t="s">
        <v>75</v>
      </c>
      <c r="AY15" s="37" t="s">
        <v>75</v>
      </c>
      <c r="AZ15" s="37" t="s">
        <v>75</v>
      </c>
      <c r="BA15" s="37" t="s">
        <v>75</v>
      </c>
      <c r="BB15" s="37" t="s">
        <v>75</v>
      </c>
      <c r="BC15" s="71"/>
      <c r="BD15" s="19">
        <f t="shared" si="2"/>
        <v>117</v>
      </c>
    </row>
    <row r="16" spans="1:56" ht="15.6">
      <c r="A16" s="70" t="s">
        <v>155</v>
      </c>
      <c r="B16" s="1" t="s">
        <v>6</v>
      </c>
      <c r="C16" s="19">
        <v>2</v>
      </c>
      <c r="D16" s="71">
        <v>2</v>
      </c>
      <c r="E16" s="71">
        <v>2</v>
      </c>
      <c r="F16" s="71">
        <v>2</v>
      </c>
      <c r="G16" s="71">
        <v>2</v>
      </c>
      <c r="H16" s="71">
        <v>2</v>
      </c>
      <c r="I16" s="71">
        <v>2</v>
      </c>
      <c r="J16" s="71">
        <v>2</v>
      </c>
      <c r="K16" s="71">
        <v>2</v>
      </c>
      <c r="L16" s="71">
        <v>2</v>
      </c>
      <c r="M16" s="71">
        <v>2</v>
      </c>
      <c r="N16" s="71">
        <v>2</v>
      </c>
      <c r="O16" s="71">
        <v>2</v>
      </c>
      <c r="P16" s="71">
        <v>2</v>
      </c>
      <c r="Q16" s="71">
        <v>2</v>
      </c>
      <c r="R16" s="71">
        <v>2</v>
      </c>
      <c r="S16" s="71">
        <v>2</v>
      </c>
      <c r="T16" s="23" t="s">
        <v>75</v>
      </c>
      <c r="U16" s="23" t="s">
        <v>75</v>
      </c>
      <c r="V16" s="19">
        <v>2</v>
      </c>
      <c r="W16" s="71">
        <v>2</v>
      </c>
      <c r="X16" s="71">
        <v>2</v>
      </c>
      <c r="Y16" s="71">
        <v>2</v>
      </c>
      <c r="Z16" s="71">
        <v>2</v>
      </c>
      <c r="AA16" s="71">
        <v>2</v>
      </c>
      <c r="AB16" s="71">
        <v>2</v>
      </c>
      <c r="AC16" s="71">
        <v>2</v>
      </c>
      <c r="AD16" s="71">
        <v>2</v>
      </c>
      <c r="AE16" s="71">
        <v>2</v>
      </c>
      <c r="AF16" s="71">
        <v>2</v>
      </c>
      <c r="AG16" s="71">
        <v>2</v>
      </c>
      <c r="AH16" s="71">
        <v>2</v>
      </c>
      <c r="AI16" s="71">
        <v>2</v>
      </c>
      <c r="AJ16" s="71">
        <v>2</v>
      </c>
      <c r="AK16" s="71"/>
      <c r="AL16" s="71"/>
      <c r="AM16" s="71">
        <v>2</v>
      </c>
      <c r="AN16" s="19"/>
      <c r="AO16" s="19">
        <v>2</v>
      </c>
      <c r="AP16" s="19"/>
      <c r="AQ16" s="19">
        <v>2</v>
      </c>
      <c r="AR16" s="19"/>
      <c r="AS16" s="19"/>
      <c r="AT16" s="37" t="s">
        <v>75</v>
      </c>
      <c r="AU16" s="37" t="s">
        <v>75</v>
      </c>
      <c r="AV16" s="37" t="s">
        <v>75</v>
      </c>
      <c r="AW16" s="37" t="s">
        <v>75</v>
      </c>
      <c r="AX16" s="37" t="s">
        <v>75</v>
      </c>
      <c r="AY16" s="37" t="s">
        <v>75</v>
      </c>
      <c r="AZ16" s="37" t="s">
        <v>75</v>
      </c>
      <c r="BA16" s="37" t="s">
        <v>75</v>
      </c>
      <c r="BB16" s="37" t="s">
        <v>75</v>
      </c>
      <c r="BC16" s="71"/>
      <c r="BD16" s="19">
        <f t="shared" si="2"/>
        <v>70</v>
      </c>
    </row>
    <row r="17" spans="1:56" ht="15.6">
      <c r="A17" s="70" t="s">
        <v>159</v>
      </c>
      <c r="B17" s="1" t="s">
        <v>158</v>
      </c>
      <c r="C17" s="71">
        <v>2</v>
      </c>
      <c r="D17" s="71">
        <v>2</v>
      </c>
      <c r="E17" s="71">
        <v>2</v>
      </c>
      <c r="F17" s="71">
        <v>2</v>
      </c>
      <c r="G17" s="71">
        <v>2</v>
      </c>
      <c r="H17" s="71">
        <v>2</v>
      </c>
      <c r="I17" s="71">
        <v>2</v>
      </c>
      <c r="J17" s="71">
        <v>2</v>
      </c>
      <c r="K17" s="71">
        <v>2</v>
      </c>
      <c r="L17" s="71">
        <v>2</v>
      </c>
      <c r="M17" s="71">
        <v>2</v>
      </c>
      <c r="N17" s="71">
        <v>2</v>
      </c>
      <c r="O17" s="71">
        <v>2</v>
      </c>
      <c r="P17" s="71">
        <v>2</v>
      </c>
      <c r="Q17" s="71">
        <v>2</v>
      </c>
      <c r="R17" s="71">
        <v>2</v>
      </c>
      <c r="S17" s="71">
        <v>2</v>
      </c>
      <c r="T17" s="23" t="s">
        <v>75</v>
      </c>
      <c r="U17" s="23" t="s">
        <v>75</v>
      </c>
      <c r="V17" s="71">
        <v>2</v>
      </c>
      <c r="W17" s="71">
        <v>2</v>
      </c>
      <c r="X17" s="71">
        <v>2</v>
      </c>
      <c r="Y17" s="71">
        <v>2</v>
      </c>
      <c r="Z17" s="71">
        <v>2</v>
      </c>
      <c r="AA17" s="71">
        <v>2</v>
      </c>
      <c r="AB17" s="71">
        <v>2</v>
      </c>
      <c r="AC17" s="71">
        <v>2</v>
      </c>
      <c r="AD17" s="71">
        <v>2</v>
      </c>
      <c r="AE17" s="71">
        <v>2</v>
      </c>
      <c r="AF17" s="71">
        <v>2</v>
      </c>
      <c r="AG17" s="71">
        <v>2</v>
      </c>
      <c r="AH17" s="71">
        <v>2</v>
      </c>
      <c r="AI17" s="71">
        <v>2</v>
      </c>
      <c r="AJ17" s="71">
        <v>2</v>
      </c>
      <c r="AK17" s="71">
        <v>2</v>
      </c>
      <c r="AL17" s="71">
        <v>2</v>
      </c>
      <c r="AM17" s="71">
        <v>2</v>
      </c>
      <c r="AN17" s="71">
        <v>2</v>
      </c>
      <c r="AO17" s="71">
        <v>2</v>
      </c>
      <c r="AP17" s="71">
        <v>2</v>
      </c>
      <c r="AQ17" s="71">
        <v>2</v>
      </c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>
        <v>78</v>
      </c>
    </row>
    <row r="18" spans="1:56" ht="15.6">
      <c r="A18" s="70" t="s">
        <v>156</v>
      </c>
      <c r="B18" s="2" t="s">
        <v>160</v>
      </c>
      <c r="C18" s="71">
        <v>2</v>
      </c>
      <c r="D18" s="71">
        <v>4</v>
      </c>
      <c r="E18" s="71">
        <v>2</v>
      </c>
      <c r="F18" s="71">
        <v>4</v>
      </c>
      <c r="G18" s="71">
        <v>2</v>
      </c>
      <c r="H18" s="71">
        <v>4</v>
      </c>
      <c r="I18" s="71">
        <v>2</v>
      </c>
      <c r="J18" s="71">
        <v>4</v>
      </c>
      <c r="K18" s="71">
        <v>2</v>
      </c>
      <c r="L18" s="71">
        <v>4</v>
      </c>
      <c r="M18" s="71">
        <v>2</v>
      </c>
      <c r="N18" s="71">
        <v>4</v>
      </c>
      <c r="O18" s="71">
        <v>2</v>
      </c>
      <c r="P18" s="71">
        <v>4</v>
      </c>
      <c r="Q18" s="71">
        <v>2</v>
      </c>
      <c r="R18" s="71">
        <v>4</v>
      </c>
      <c r="S18" s="71">
        <v>3</v>
      </c>
      <c r="T18" s="23" t="s">
        <v>75</v>
      </c>
      <c r="U18" s="23" t="s">
        <v>75</v>
      </c>
      <c r="V18" s="19">
        <v>2</v>
      </c>
      <c r="W18" s="71">
        <v>2</v>
      </c>
      <c r="X18" s="71">
        <v>2</v>
      </c>
      <c r="Y18" s="71">
        <v>2</v>
      </c>
      <c r="Z18" s="71">
        <v>2</v>
      </c>
      <c r="AA18" s="71">
        <v>2</v>
      </c>
      <c r="AB18" s="71">
        <v>2</v>
      </c>
      <c r="AC18" s="71">
        <v>2</v>
      </c>
      <c r="AD18" s="71">
        <v>2</v>
      </c>
      <c r="AE18" s="71">
        <v>2</v>
      </c>
      <c r="AF18" s="71">
        <v>2</v>
      </c>
      <c r="AG18" s="71">
        <v>2</v>
      </c>
      <c r="AH18" s="71">
        <v>2</v>
      </c>
      <c r="AI18" s="71">
        <v>2</v>
      </c>
      <c r="AJ18" s="71">
        <v>2</v>
      </c>
      <c r="AK18" s="71">
        <v>4</v>
      </c>
      <c r="AL18" s="71">
        <v>4</v>
      </c>
      <c r="AM18" s="71">
        <v>4</v>
      </c>
      <c r="AN18" s="71">
        <v>4</v>
      </c>
      <c r="AO18" s="71">
        <v>4</v>
      </c>
      <c r="AP18" s="71">
        <v>4</v>
      </c>
      <c r="AQ18" s="71">
        <v>3</v>
      </c>
      <c r="AR18" s="19"/>
      <c r="AS18" s="19"/>
      <c r="AT18" s="37" t="s">
        <v>75</v>
      </c>
      <c r="AU18" s="37" t="s">
        <v>75</v>
      </c>
      <c r="AV18" s="37" t="s">
        <v>75</v>
      </c>
      <c r="AW18" s="37" t="s">
        <v>75</v>
      </c>
      <c r="AX18" s="37" t="s">
        <v>75</v>
      </c>
      <c r="AY18" s="37" t="s">
        <v>75</v>
      </c>
      <c r="AZ18" s="37" t="s">
        <v>75</v>
      </c>
      <c r="BA18" s="37" t="s">
        <v>75</v>
      </c>
      <c r="BB18" s="37" t="s">
        <v>75</v>
      </c>
      <c r="BC18" s="71"/>
      <c r="BD18" s="19">
        <f t="shared" si="2"/>
        <v>108</v>
      </c>
    </row>
    <row r="19" spans="1:56" ht="15.6">
      <c r="A19" s="70" t="s">
        <v>157</v>
      </c>
      <c r="B19" s="2" t="s">
        <v>161</v>
      </c>
      <c r="C19" s="19">
        <v>2</v>
      </c>
      <c r="D19" s="71">
        <v>2</v>
      </c>
      <c r="E19" s="71">
        <v>2</v>
      </c>
      <c r="F19" s="71">
        <v>2</v>
      </c>
      <c r="G19" s="71">
        <v>2</v>
      </c>
      <c r="H19" s="71">
        <v>2</v>
      </c>
      <c r="I19" s="71">
        <v>2</v>
      </c>
      <c r="J19" s="71">
        <v>2</v>
      </c>
      <c r="K19" s="71">
        <v>2</v>
      </c>
      <c r="L19" s="71">
        <v>2</v>
      </c>
      <c r="M19" s="71">
        <v>2</v>
      </c>
      <c r="N19" s="71">
        <v>2</v>
      </c>
      <c r="O19" s="71">
        <v>2</v>
      </c>
      <c r="P19" s="71">
        <v>2</v>
      </c>
      <c r="Q19" s="71">
        <v>2</v>
      </c>
      <c r="R19" s="71">
        <v>2</v>
      </c>
      <c r="S19" s="19">
        <v>4</v>
      </c>
      <c r="T19" s="23" t="s">
        <v>75</v>
      </c>
      <c r="U19" s="23" t="s">
        <v>75</v>
      </c>
      <c r="V19" s="19"/>
      <c r="W19" s="71">
        <v>2</v>
      </c>
      <c r="X19" s="71"/>
      <c r="Y19" s="71">
        <v>2</v>
      </c>
      <c r="Z19" s="71"/>
      <c r="AA19" s="71">
        <v>2</v>
      </c>
      <c r="AB19" s="71"/>
      <c r="AC19" s="71">
        <v>2</v>
      </c>
      <c r="AD19" s="71"/>
      <c r="AE19" s="71">
        <v>2</v>
      </c>
      <c r="AF19" s="71"/>
      <c r="AG19" s="71">
        <v>1</v>
      </c>
      <c r="AH19" s="71"/>
      <c r="AI19" s="71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37" t="s">
        <v>75</v>
      </c>
      <c r="AU19" s="37" t="s">
        <v>75</v>
      </c>
      <c r="AV19" s="37" t="s">
        <v>75</v>
      </c>
      <c r="AW19" s="37" t="s">
        <v>75</v>
      </c>
      <c r="AX19" s="37" t="s">
        <v>75</v>
      </c>
      <c r="AY19" s="37" t="s">
        <v>75</v>
      </c>
      <c r="AZ19" s="37" t="s">
        <v>75</v>
      </c>
      <c r="BA19" s="37" t="s">
        <v>75</v>
      </c>
      <c r="BB19" s="37" t="s">
        <v>75</v>
      </c>
      <c r="BC19" s="71"/>
      <c r="BD19" s="19">
        <f t="shared" si="2"/>
        <v>47</v>
      </c>
    </row>
    <row r="20" spans="1:56" ht="15.6">
      <c r="A20" s="70"/>
      <c r="B20" s="2" t="s">
        <v>88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23" t="s">
        <v>75</v>
      </c>
      <c r="U20" s="23" t="s">
        <v>75</v>
      </c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>
        <v>2</v>
      </c>
      <c r="AI20" s="71">
        <v>2</v>
      </c>
      <c r="AJ20" s="71">
        <v>2</v>
      </c>
      <c r="AK20" s="71">
        <v>2</v>
      </c>
      <c r="AL20" s="71">
        <v>2</v>
      </c>
      <c r="AM20" s="71">
        <v>2</v>
      </c>
      <c r="AN20" s="71">
        <v>2</v>
      </c>
      <c r="AO20" s="71">
        <v>2</v>
      </c>
      <c r="AP20" s="71">
        <v>2</v>
      </c>
      <c r="AQ20" s="71">
        <v>3</v>
      </c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>
        <v>25</v>
      </c>
    </row>
    <row r="21" spans="1:56" ht="15.6">
      <c r="A21" s="70" t="s">
        <v>162</v>
      </c>
      <c r="B21" s="1" t="s">
        <v>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3" t="s">
        <v>75</v>
      </c>
      <c r="U21" s="23" t="s">
        <v>75</v>
      </c>
      <c r="V21" s="19">
        <v>2</v>
      </c>
      <c r="W21" s="19">
        <v>2</v>
      </c>
      <c r="X21" s="71">
        <v>2</v>
      </c>
      <c r="Y21" s="71">
        <v>2</v>
      </c>
      <c r="Z21" s="71">
        <v>2</v>
      </c>
      <c r="AA21" s="71">
        <v>2</v>
      </c>
      <c r="AB21" s="71">
        <v>2</v>
      </c>
      <c r="AC21" s="71">
        <v>2</v>
      </c>
      <c r="AD21" s="71">
        <v>2</v>
      </c>
      <c r="AE21" s="71">
        <v>2</v>
      </c>
      <c r="AF21" s="71">
        <v>2</v>
      </c>
      <c r="AG21" s="71">
        <v>2</v>
      </c>
      <c r="AH21" s="71">
        <v>2</v>
      </c>
      <c r="AI21" s="71">
        <v>2</v>
      </c>
      <c r="AJ21" s="71">
        <v>2</v>
      </c>
      <c r="AK21" s="71">
        <v>2</v>
      </c>
      <c r="AL21" s="71">
        <v>2</v>
      </c>
      <c r="AM21" s="71">
        <v>1</v>
      </c>
      <c r="AN21" s="71"/>
      <c r="AO21" s="71"/>
      <c r="AP21" s="71"/>
      <c r="AQ21" s="71"/>
      <c r="AR21" s="19"/>
      <c r="AS21" s="19"/>
      <c r="AT21" s="37" t="s">
        <v>75</v>
      </c>
      <c r="AU21" s="37" t="s">
        <v>75</v>
      </c>
      <c r="AV21" s="37" t="s">
        <v>75</v>
      </c>
      <c r="AW21" s="37" t="s">
        <v>75</v>
      </c>
      <c r="AX21" s="37" t="s">
        <v>75</v>
      </c>
      <c r="AY21" s="37" t="s">
        <v>75</v>
      </c>
      <c r="AZ21" s="37" t="s">
        <v>75</v>
      </c>
      <c r="BA21" s="37" t="s">
        <v>75</v>
      </c>
      <c r="BB21" s="37" t="s">
        <v>75</v>
      </c>
      <c r="BC21" s="71"/>
      <c r="BD21" s="19">
        <f>SUM(C21:AT21)</f>
        <v>35</v>
      </c>
    </row>
    <row r="22" spans="1:56" ht="15.6">
      <c r="A22" s="70" t="s">
        <v>163</v>
      </c>
      <c r="B22" s="1" t="s">
        <v>164</v>
      </c>
      <c r="C22" s="71">
        <v>6</v>
      </c>
      <c r="D22" s="71">
        <v>6</v>
      </c>
      <c r="E22" s="71">
        <v>6</v>
      </c>
      <c r="F22" s="71">
        <v>6</v>
      </c>
      <c r="G22" s="71">
        <v>6</v>
      </c>
      <c r="H22" s="71">
        <v>6</v>
      </c>
      <c r="I22" s="71">
        <v>6</v>
      </c>
      <c r="J22" s="71">
        <v>6</v>
      </c>
      <c r="K22" s="71">
        <v>6</v>
      </c>
      <c r="L22" s="71">
        <v>6</v>
      </c>
      <c r="M22" s="71">
        <v>6</v>
      </c>
      <c r="N22" s="71">
        <v>6</v>
      </c>
      <c r="O22" s="71">
        <v>6</v>
      </c>
      <c r="P22" s="71">
        <v>6</v>
      </c>
      <c r="Q22" s="71">
        <v>6</v>
      </c>
      <c r="R22" s="71">
        <v>6</v>
      </c>
      <c r="S22" s="71">
        <v>4</v>
      </c>
      <c r="T22" s="23" t="s">
        <v>75</v>
      </c>
      <c r="U22" s="23" t="s">
        <v>75</v>
      </c>
      <c r="V22" s="71">
        <v>6</v>
      </c>
      <c r="W22" s="71">
        <v>6</v>
      </c>
      <c r="X22" s="71">
        <v>6</v>
      </c>
      <c r="Y22" s="71">
        <v>6</v>
      </c>
      <c r="Z22" s="71">
        <v>6</v>
      </c>
      <c r="AA22" s="71">
        <v>6</v>
      </c>
      <c r="AB22" s="71">
        <v>6</v>
      </c>
      <c r="AC22" s="71">
        <v>6</v>
      </c>
      <c r="AD22" s="71">
        <v>6</v>
      </c>
      <c r="AE22" s="71">
        <v>6</v>
      </c>
      <c r="AF22" s="71">
        <v>6</v>
      </c>
      <c r="AG22" s="71">
        <v>6</v>
      </c>
      <c r="AH22" s="71">
        <v>6</v>
      </c>
      <c r="AI22" s="71">
        <v>6</v>
      </c>
      <c r="AJ22" s="71">
        <v>6</v>
      </c>
      <c r="AK22" s="71">
        <v>6</v>
      </c>
      <c r="AL22" s="71">
        <v>6</v>
      </c>
      <c r="AM22" s="71">
        <v>6</v>
      </c>
      <c r="AN22" s="71">
        <v>6</v>
      </c>
      <c r="AO22" s="71">
        <v>6</v>
      </c>
      <c r="AP22" s="71">
        <v>8</v>
      </c>
      <c r="AQ22" s="71">
        <v>8</v>
      </c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>
        <v>236</v>
      </c>
    </row>
    <row r="23" spans="1:56" ht="15.6">
      <c r="A23" s="70" t="s">
        <v>165</v>
      </c>
      <c r="B23" s="1" t="s">
        <v>87</v>
      </c>
      <c r="C23" s="71">
        <v>4</v>
      </c>
      <c r="D23" s="71">
        <v>2</v>
      </c>
      <c r="E23" s="71">
        <v>4</v>
      </c>
      <c r="F23" s="71">
        <v>2</v>
      </c>
      <c r="G23" s="71">
        <v>4</v>
      </c>
      <c r="H23" s="71">
        <v>2</v>
      </c>
      <c r="I23" s="71">
        <v>4</v>
      </c>
      <c r="J23" s="71">
        <v>2</v>
      </c>
      <c r="K23" s="71">
        <v>4</v>
      </c>
      <c r="L23" s="71">
        <v>2</v>
      </c>
      <c r="M23" s="71">
        <v>4</v>
      </c>
      <c r="N23" s="71">
        <v>2</v>
      </c>
      <c r="O23" s="71">
        <v>4</v>
      </c>
      <c r="P23" s="71">
        <v>2</v>
      </c>
      <c r="Q23" s="71">
        <v>4</v>
      </c>
      <c r="R23" s="71">
        <v>2</v>
      </c>
      <c r="S23" s="71">
        <v>3</v>
      </c>
      <c r="T23" s="23" t="s">
        <v>75</v>
      </c>
      <c r="U23" s="23" t="s">
        <v>75</v>
      </c>
      <c r="V23" s="71">
        <v>2</v>
      </c>
      <c r="W23" s="71">
        <v>2</v>
      </c>
      <c r="X23" s="71">
        <v>2</v>
      </c>
      <c r="Y23" s="71">
        <v>2</v>
      </c>
      <c r="Z23" s="71">
        <v>2</v>
      </c>
      <c r="AA23" s="71">
        <v>2</v>
      </c>
      <c r="AB23" s="71">
        <v>2</v>
      </c>
      <c r="AC23" s="71">
        <v>2</v>
      </c>
      <c r="AD23" s="71">
        <v>2</v>
      </c>
      <c r="AE23" s="71">
        <v>2</v>
      </c>
      <c r="AF23" s="71">
        <v>2</v>
      </c>
      <c r="AG23" s="71">
        <v>2</v>
      </c>
      <c r="AH23" s="71">
        <v>2</v>
      </c>
      <c r="AI23" s="71">
        <v>2</v>
      </c>
      <c r="AJ23" s="71">
        <v>2</v>
      </c>
      <c r="AK23" s="71">
        <v>2</v>
      </c>
      <c r="AL23" s="71">
        <v>2</v>
      </c>
      <c r="AM23" s="71">
        <v>2</v>
      </c>
      <c r="AN23" s="71">
        <v>4</v>
      </c>
      <c r="AO23" s="71">
        <v>4</v>
      </c>
      <c r="AP23" s="71">
        <v>4</v>
      </c>
      <c r="AQ23" s="71">
        <v>4</v>
      </c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>
        <f>SUM(C23:S23,V23:AQ23)</f>
        <v>103</v>
      </c>
    </row>
    <row r="24" spans="1:56" ht="15.6">
      <c r="A24" s="70" t="s">
        <v>166</v>
      </c>
      <c r="B24" s="2" t="s">
        <v>9</v>
      </c>
      <c r="C24" s="19">
        <v>4</v>
      </c>
      <c r="D24" s="19">
        <v>4</v>
      </c>
      <c r="E24" s="19">
        <v>4</v>
      </c>
      <c r="F24" s="19">
        <v>4</v>
      </c>
      <c r="G24" s="71">
        <v>4</v>
      </c>
      <c r="H24" s="71">
        <v>4</v>
      </c>
      <c r="I24" s="71">
        <v>4</v>
      </c>
      <c r="J24" s="71">
        <v>4</v>
      </c>
      <c r="K24" s="71">
        <v>4</v>
      </c>
      <c r="L24" s="71">
        <v>4</v>
      </c>
      <c r="M24" s="71">
        <v>4</v>
      </c>
      <c r="N24" s="71">
        <v>4</v>
      </c>
      <c r="O24" s="71">
        <v>4</v>
      </c>
      <c r="P24" s="71">
        <v>4</v>
      </c>
      <c r="Q24" s="71">
        <v>4</v>
      </c>
      <c r="R24" s="71">
        <v>4</v>
      </c>
      <c r="S24" s="71">
        <v>4</v>
      </c>
      <c r="T24" s="23" t="s">
        <v>75</v>
      </c>
      <c r="U24" s="23" t="s">
        <v>75</v>
      </c>
      <c r="V24" s="19"/>
      <c r="W24" s="19">
        <v>2</v>
      </c>
      <c r="X24" s="19"/>
      <c r="Y24" s="19">
        <v>2</v>
      </c>
      <c r="Z24" s="19"/>
      <c r="AA24" s="19">
        <v>2</v>
      </c>
      <c r="AB24" s="19"/>
      <c r="AC24" s="19">
        <v>2</v>
      </c>
      <c r="AD24" s="19"/>
      <c r="AE24" s="19">
        <v>2</v>
      </c>
      <c r="AF24" s="19"/>
      <c r="AG24" s="19">
        <v>2</v>
      </c>
      <c r="AH24" s="19"/>
      <c r="AI24" s="19">
        <v>2</v>
      </c>
      <c r="AJ24" s="19"/>
      <c r="AK24" s="19">
        <v>2</v>
      </c>
      <c r="AL24" s="19"/>
      <c r="AM24" s="19">
        <v>2</v>
      </c>
      <c r="AN24" s="19"/>
      <c r="AO24" s="19"/>
      <c r="AP24" s="19"/>
      <c r="AQ24" s="19"/>
      <c r="AR24" s="19"/>
      <c r="AS24" s="19"/>
      <c r="AT24" s="37" t="s">
        <v>75</v>
      </c>
      <c r="AU24" s="37" t="s">
        <v>75</v>
      </c>
      <c r="AV24" s="37" t="s">
        <v>75</v>
      </c>
      <c r="AW24" s="37" t="s">
        <v>75</v>
      </c>
      <c r="AX24" s="37" t="s">
        <v>75</v>
      </c>
      <c r="AY24" s="37" t="s">
        <v>75</v>
      </c>
      <c r="AZ24" s="37" t="s">
        <v>75</v>
      </c>
      <c r="BA24" s="37" t="s">
        <v>75</v>
      </c>
      <c r="BB24" s="37" t="s">
        <v>75</v>
      </c>
      <c r="BC24" s="71"/>
      <c r="BD24" s="19">
        <f t="shared" si="2"/>
        <v>86</v>
      </c>
    </row>
    <row r="25" spans="1:56" s="40" customFormat="1" ht="15.6">
      <c r="A25" s="39" t="s">
        <v>167</v>
      </c>
      <c r="B25" s="39" t="s">
        <v>89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42" t="s">
        <v>75</v>
      </c>
      <c r="U25" s="42" t="s">
        <v>75</v>
      </c>
      <c r="V25" s="59">
        <v>2</v>
      </c>
      <c r="W25" s="72">
        <v>2</v>
      </c>
      <c r="X25" s="72">
        <v>2</v>
      </c>
      <c r="Y25" s="72">
        <v>2</v>
      </c>
      <c r="Z25" s="72">
        <v>2</v>
      </c>
      <c r="AA25" s="72">
        <v>2</v>
      </c>
      <c r="AB25" s="72">
        <v>2</v>
      </c>
      <c r="AC25" s="72">
        <v>2</v>
      </c>
      <c r="AD25" s="72">
        <v>2</v>
      </c>
      <c r="AE25" s="72">
        <v>2</v>
      </c>
      <c r="AF25" s="72">
        <v>2</v>
      </c>
      <c r="AG25" s="72">
        <v>2</v>
      </c>
      <c r="AH25" s="72">
        <v>2</v>
      </c>
      <c r="AI25" s="72">
        <v>2</v>
      </c>
      <c r="AJ25" s="72">
        <v>2</v>
      </c>
      <c r="AK25" s="72">
        <v>2</v>
      </c>
      <c r="AL25" s="72">
        <v>2</v>
      </c>
      <c r="AM25" s="72"/>
      <c r="AN25" s="72"/>
      <c r="AO25" s="59"/>
      <c r="AP25" s="59"/>
      <c r="AQ25" s="59"/>
      <c r="AR25" s="59"/>
      <c r="AS25" s="59"/>
      <c r="AT25" s="59" t="s">
        <v>75</v>
      </c>
      <c r="AU25" s="59" t="s">
        <v>75</v>
      </c>
      <c r="AV25" s="59" t="s">
        <v>75</v>
      </c>
      <c r="AW25" s="59" t="s">
        <v>75</v>
      </c>
      <c r="AX25" s="59" t="s">
        <v>75</v>
      </c>
      <c r="AY25" s="59" t="s">
        <v>75</v>
      </c>
      <c r="AZ25" s="59" t="s">
        <v>75</v>
      </c>
      <c r="BA25" s="59" t="s">
        <v>75</v>
      </c>
      <c r="BB25" s="59" t="s">
        <v>75</v>
      </c>
      <c r="BC25" s="71"/>
      <c r="BD25" s="59">
        <f t="shared" si="2"/>
        <v>34</v>
      </c>
    </row>
    <row r="26" spans="1:56">
      <c r="A26" s="24" t="s">
        <v>129</v>
      </c>
      <c r="B26" s="24" t="s">
        <v>130</v>
      </c>
      <c r="C26" s="20">
        <f>SUM(C27:C30)</f>
        <v>0</v>
      </c>
      <c r="D26" s="20">
        <f>SUM(D27:D30)</f>
        <v>0</v>
      </c>
      <c r="E26" s="20">
        <f>SUM(E27:E30)</f>
        <v>0</v>
      </c>
      <c r="F26" s="20">
        <v>0</v>
      </c>
      <c r="G26" s="20">
        <f t="shared" ref="G26:S26" si="3">SUM(G27:G30)</f>
        <v>0</v>
      </c>
      <c r="H26" s="20">
        <f t="shared" si="3"/>
        <v>0</v>
      </c>
      <c r="I26" s="20">
        <f t="shared" si="3"/>
        <v>0</v>
      </c>
      <c r="J26" s="20">
        <f t="shared" si="3"/>
        <v>0</v>
      </c>
      <c r="K26" s="20">
        <f t="shared" si="3"/>
        <v>0</v>
      </c>
      <c r="L26" s="20">
        <f t="shared" si="3"/>
        <v>0</v>
      </c>
      <c r="M26" s="20">
        <f t="shared" si="3"/>
        <v>0</v>
      </c>
      <c r="N26" s="20">
        <f t="shared" si="3"/>
        <v>0</v>
      </c>
      <c r="O26" s="20">
        <f t="shared" si="3"/>
        <v>0</v>
      </c>
      <c r="P26" s="20">
        <f t="shared" si="3"/>
        <v>0</v>
      </c>
      <c r="Q26" s="20">
        <f t="shared" si="3"/>
        <v>0</v>
      </c>
      <c r="R26" s="20">
        <f t="shared" si="3"/>
        <v>0</v>
      </c>
      <c r="S26" s="20">
        <f t="shared" si="3"/>
        <v>0</v>
      </c>
      <c r="T26" s="20" t="s">
        <v>75</v>
      </c>
      <c r="U26" s="20" t="s">
        <v>75</v>
      </c>
      <c r="V26" s="20">
        <f t="shared" ref="V26:AS26" si="4">SUM(V27:V30)</f>
        <v>0</v>
      </c>
      <c r="W26" s="20">
        <f t="shared" si="4"/>
        <v>0</v>
      </c>
      <c r="X26" s="20">
        <f t="shared" si="4"/>
        <v>0</v>
      </c>
      <c r="Y26" s="20">
        <f t="shared" si="4"/>
        <v>0</v>
      </c>
      <c r="Z26" s="20">
        <f t="shared" si="4"/>
        <v>0</v>
      </c>
      <c r="AA26" s="20">
        <f t="shared" si="4"/>
        <v>0</v>
      </c>
      <c r="AB26" s="20">
        <f t="shared" si="4"/>
        <v>0</v>
      </c>
      <c r="AC26" s="20">
        <f t="shared" si="4"/>
        <v>0</v>
      </c>
      <c r="AD26" s="20">
        <f t="shared" si="4"/>
        <v>0</v>
      </c>
      <c r="AE26" s="20">
        <f t="shared" si="4"/>
        <v>0</v>
      </c>
      <c r="AF26" s="20">
        <f t="shared" si="4"/>
        <v>0</v>
      </c>
      <c r="AG26" s="20">
        <f t="shared" si="4"/>
        <v>0</v>
      </c>
      <c r="AH26" s="20">
        <f t="shared" si="4"/>
        <v>0</v>
      </c>
      <c r="AI26" s="20">
        <f t="shared" si="4"/>
        <v>0</v>
      </c>
      <c r="AJ26" s="20">
        <f t="shared" si="4"/>
        <v>0</v>
      </c>
      <c r="AK26" s="20">
        <f t="shared" si="4"/>
        <v>0</v>
      </c>
      <c r="AL26" s="20">
        <f t="shared" si="4"/>
        <v>0</v>
      </c>
      <c r="AM26" s="20">
        <f t="shared" si="4"/>
        <v>0</v>
      </c>
      <c r="AN26" s="20">
        <f t="shared" si="4"/>
        <v>0</v>
      </c>
      <c r="AO26" s="20">
        <f t="shared" si="4"/>
        <v>0</v>
      </c>
      <c r="AP26" s="20">
        <f t="shared" si="4"/>
        <v>0</v>
      </c>
      <c r="AQ26" s="20">
        <f t="shared" si="4"/>
        <v>0</v>
      </c>
      <c r="AR26" s="20">
        <f t="shared" si="4"/>
        <v>0</v>
      </c>
      <c r="AS26" s="20">
        <f t="shared" si="4"/>
        <v>0</v>
      </c>
      <c r="AT26" s="20" t="s">
        <v>75</v>
      </c>
      <c r="AU26" s="20" t="s">
        <v>75</v>
      </c>
      <c r="AV26" s="20" t="s">
        <v>75</v>
      </c>
      <c r="AW26" s="20" t="s">
        <v>75</v>
      </c>
      <c r="AX26" s="20" t="s">
        <v>75</v>
      </c>
      <c r="AY26" s="20" t="s">
        <v>75</v>
      </c>
      <c r="AZ26" s="20" t="s">
        <v>75</v>
      </c>
      <c r="BA26" s="20" t="s">
        <v>75</v>
      </c>
      <c r="BB26" s="20" t="s">
        <v>75</v>
      </c>
      <c r="BC26" s="20"/>
      <c r="BD26" s="20">
        <f>SUM(BD27:BD30)</f>
        <v>0</v>
      </c>
    </row>
    <row r="27" spans="1:56">
      <c r="A27" s="22" t="s">
        <v>10</v>
      </c>
      <c r="B27" s="22" t="s">
        <v>11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3" t="s">
        <v>75</v>
      </c>
      <c r="U27" s="23" t="s">
        <v>75</v>
      </c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 t="s">
        <v>75</v>
      </c>
      <c r="AU27" s="56" t="s">
        <v>75</v>
      </c>
      <c r="AV27" s="56" t="s">
        <v>75</v>
      </c>
      <c r="AW27" s="56" t="s">
        <v>75</v>
      </c>
      <c r="AX27" s="56" t="s">
        <v>75</v>
      </c>
      <c r="AY27" s="56" t="s">
        <v>75</v>
      </c>
      <c r="AZ27" s="56" t="s">
        <v>75</v>
      </c>
      <c r="BA27" s="56" t="s">
        <v>75</v>
      </c>
      <c r="BB27" s="56" t="s">
        <v>75</v>
      </c>
      <c r="BC27" s="37"/>
      <c r="BD27" s="19">
        <f t="shared" ref="BD27:BD30" si="5">SUM(C27:AT27)</f>
        <v>0</v>
      </c>
    </row>
    <row r="28" spans="1:56">
      <c r="A28" s="22" t="s">
        <v>12</v>
      </c>
      <c r="B28" s="22" t="s">
        <v>4</v>
      </c>
      <c r="C28" s="19"/>
      <c r="D28" s="37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3" t="s">
        <v>75</v>
      </c>
      <c r="U28" s="23" t="s">
        <v>75</v>
      </c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56" t="s">
        <v>75</v>
      </c>
      <c r="AU28" s="56" t="s">
        <v>75</v>
      </c>
      <c r="AV28" s="56" t="s">
        <v>75</v>
      </c>
      <c r="AW28" s="56" t="s">
        <v>75</v>
      </c>
      <c r="AX28" s="56" t="s">
        <v>75</v>
      </c>
      <c r="AY28" s="56" t="s">
        <v>75</v>
      </c>
      <c r="AZ28" s="56" t="s">
        <v>75</v>
      </c>
      <c r="BA28" s="56" t="s">
        <v>75</v>
      </c>
      <c r="BB28" s="56" t="s">
        <v>75</v>
      </c>
      <c r="BC28" s="37"/>
      <c r="BD28" s="19">
        <f t="shared" si="5"/>
        <v>0</v>
      </c>
    </row>
    <row r="29" spans="1:56">
      <c r="A29" s="22" t="s">
        <v>13</v>
      </c>
      <c r="B29" s="22" t="s">
        <v>3</v>
      </c>
      <c r="C29" s="19"/>
      <c r="D29" s="37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23" t="s">
        <v>75</v>
      </c>
      <c r="U29" s="23" t="s">
        <v>75</v>
      </c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56" t="s">
        <v>75</v>
      </c>
      <c r="AU29" s="56" t="s">
        <v>75</v>
      </c>
      <c r="AV29" s="56" t="s">
        <v>75</v>
      </c>
      <c r="AW29" s="56" t="s">
        <v>75</v>
      </c>
      <c r="AX29" s="56" t="s">
        <v>75</v>
      </c>
      <c r="AY29" s="56" t="s">
        <v>75</v>
      </c>
      <c r="AZ29" s="56" t="s">
        <v>75</v>
      </c>
      <c r="BA29" s="56" t="s">
        <v>75</v>
      </c>
      <c r="BB29" s="56" t="s">
        <v>75</v>
      </c>
      <c r="BC29" s="37"/>
      <c r="BD29" s="19">
        <f t="shared" si="5"/>
        <v>0</v>
      </c>
    </row>
    <row r="30" spans="1:56">
      <c r="A30" s="22" t="s">
        <v>14</v>
      </c>
      <c r="B30" s="22" t="s">
        <v>5</v>
      </c>
      <c r="C30" s="19"/>
      <c r="D30" s="37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3" t="s">
        <v>75</v>
      </c>
      <c r="U30" s="23" t="s">
        <v>75</v>
      </c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56" t="s">
        <v>75</v>
      </c>
      <c r="AU30" s="56" t="s">
        <v>75</v>
      </c>
      <c r="AV30" s="56" t="s">
        <v>75</v>
      </c>
      <c r="AW30" s="56" t="s">
        <v>75</v>
      </c>
      <c r="AX30" s="56" t="s">
        <v>75</v>
      </c>
      <c r="AY30" s="56" t="s">
        <v>75</v>
      </c>
      <c r="AZ30" s="56" t="s">
        <v>75</v>
      </c>
      <c r="BA30" s="56" t="s">
        <v>75</v>
      </c>
      <c r="BB30" s="56" t="s">
        <v>75</v>
      </c>
      <c r="BC30" s="37"/>
      <c r="BD30" s="19">
        <f t="shared" si="5"/>
        <v>0</v>
      </c>
    </row>
    <row r="31" spans="1:56">
      <c r="A31" s="22" t="s">
        <v>176</v>
      </c>
      <c r="B31" s="22" t="s">
        <v>177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23"/>
      <c r="U31" s="23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</row>
    <row r="32" spans="1:56">
      <c r="A32" s="24" t="s">
        <v>131</v>
      </c>
      <c r="B32" s="24" t="s">
        <v>132</v>
      </c>
      <c r="C32" s="20">
        <f t="shared" ref="C32:S32" si="6">C33+C35</f>
        <v>0</v>
      </c>
      <c r="D32" s="20">
        <f t="shared" si="6"/>
        <v>0</v>
      </c>
      <c r="E32" s="20">
        <f t="shared" si="6"/>
        <v>0</v>
      </c>
      <c r="F32" s="20">
        <f t="shared" si="6"/>
        <v>0</v>
      </c>
      <c r="G32" s="20">
        <f t="shared" si="6"/>
        <v>0</v>
      </c>
      <c r="H32" s="20">
        <f t="shared" si="6"/>
        <v>0</v>
      </c>
      <c r="I32" s="20">
        <f t="shared" si="6"/>
        <v>0</v>
      </c>
      <c r="J32" s="20">
        <f t="shared" si="6"/>
        <v>0</v>
      </c>
      <c r="K32" s="20">
        <f t="shared" si="6"/>
        <v>0</v>
      </c>
      <c r="L32" s="20">
        <f t="shared" si="6"/>
        <v>0</v>
      </c>
      <c r="M32" s="20">
        <f t="shared" si="6"/>
        <v>0</v>
      </c>
      <c r="N32" s="20">
        <f t="shared" si="6"/>
        <v>0</v>
      </c>
      <c r="O32" s="20">
        <f t="shared" si="6"/>
        <v>0</v>
      </c>
      <c r="P32" s="20">
        <f t="shared" si="6"/>
        <v>0</v>
      </c>
      <c r="Q32" s="20">
        <f t="shared" si="6"/>
        <v>0</v>
      </c>
      <c r="R32" s="20">
        <f t="shared" si="6"/>
        <v>0</v>
      </c>
      <c r="S32" s="20">
        <f t="shared" si="6"/>
        <v>0</v>
      </c>
      <c r="T32" s="20" t="s">
        <v>75</v>
      </c>
      <c r="U32" s="20" t="s">
        <v>75</v>
      </c>
      <c r="V32" s="20">
        <f t="shared" ref="V32:AS32" si="7">V33+V35</f>
        <v>0</v>
      </c>
      <c r="W32" s="20">
        <f t="shared" si="7"/>
        <v>0</v>
      </c>
      <c r="X32" s="20">
        <f t="shared" si="7"/>
        <v>0</v>
      </c>
      <c r="Y32" s="20">
        <f t="shared" si="7"/>
        <v>0</v>
      </c>
      <c r="Z32" s="20">
        <f t="shared" si="7"/>
        <v>0</v>
      </c>
      <c r="AA32" s="20">
        <f t="shared" si="7"/>
        <v>0</v>
      </c>
      <c r="AB32" s="20">
        <f t="shared" si="7"/>
        <v>0</v>
      </c>
      <c r="AC32" s="20">
        <f t="shared" si="7"/>
        <v>0</v>
      </c>
      <c r="AD32" s="20">
        <f t="shared" si="7"/>
        <v>0</v>
      </c>
      <c r="AE32" s="20">
        <f t="shared" si="7"/>
        <v>0</v>
      </c>
      <c r="AF32" s="20">
        <f t="shared" si="7"/>
        <v>0</v>
      </c>
      <c r="AG32" s="20">
        <f t="shared" si="7"/>
        <v>0</v>
      </c>
      <c r="AH32" s="20">
        <f t="shared" si="7"/>
        <v>0</v>
      </c>
      <c r="AI32" s="20">
        <f t="shared" si="7"/>
        <v>0</v>
      </c>
      <c r="AJ32" s="20">
        <f t="shared" si="7"/>
        <v>0</v>
      </c>
      <c r="AK32" s="20">
        <f t="shared" si="7"/>
        <v>0</v>
      </c>
      <c r="AL32" s="20">
        <f t="shared" si="7"/>
        <v>0</v>
      </c>
      <c r="AM32" s="20">
        <f t="shared" si="7"/>
        <v>0</v>
      </c>
      <c r="AN32" s="20">
        <f t="shared" si="7"/>
        <v>0</v>
      </c>
      <c r="AO32" s="20">
        <f t="shared" si="7"/>
        <v>0</v>
      </c>
      <c r="AP32" s="20">
        <f t="shared" si="7"/>
        <v>0</v>
      </c>
      <c r="AQ32" s="20">
        <f t="shared" si="7"/>
        <v>0</v>
      </c>
      <c r="AR32" s="20">
        <f t="shared" si="7"/>
        <v>0</v>
      </c>
      <c r="AS32" s="20">
        <f t="shared" si="7"/>
        <v>0</v>
      </c>
      <c r="AT32" s="20" t="s">
        <v>75</v>
      </c>
      <c r="AU32" s="20" t="s">
        <v>75</v>
      </c>
      <c r="AV32" s="20" t="s">
        <v>75</v>
      </c>
      <c r="AW32" s="20" t="s">
        <v>75</v>
      </c>
      <c r="AX32" s="20" t="s">
        <v>75</v>
      </c>
      <c r="AY32" s="20" t="s">
        <v>75</v>
      </c>
      <c r="AZ32" s="20" t="s">
        <v>75</v>
      </c>
      <c r="BA32" s="20" t="s">
        <v>75</v>
      </c>
      <c r="BB32" s="20" t="s">
        <v>75</v>
      </c>
      <c r="BC32" s="20"/>
      <c r="BD32" s="20">
        <f>SUM(BD33:BD35)</f>
        <v>0</v>
      </c>
    </row>
    <row r="33" spans="1:56" ht="15.6">
      <c r="A33" s="3" t="s">
        <v>15</v>
      </c>
      <c r="B33" s="4" t="s">
        <v>16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3" t="s">
        <v>75</v>
      </c>
      <c r="U33" s="23" t="s">
        <v>75</v>
      </c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 t="s">
        <v>75</v>
      </c>
      <c r="AU33" s="56" t="s">
        <v>75</v>
      </c>
      <c r="AV33" s="56" t="s">
        <v>75</v>
      </c>
      <c r="AW33" s="56" t="s">
        <v>75</v>
      </c>
      <c r="AX33" s="56" t="s">
        <v>75</v>
      </c>
      <c r="AY33" s="56" t="s">
        <v>75</v>
      </c>
      <c r="AZ33" s="56" t="s">
        <v>75</v>
      </c>
      <c r="BA33" s="56" t="s">
        <v>75</v>
      </c>
      <c r="BB33" s="56" t="s">
        <v>75</v>
      </c>
      <c r="BC33" s="56"/>
      <c r="BD33" s="19">
        <f t="shared" ref="BD33:BD35" si="8">SUM(C33:AT33)</f>
        <v>0</v>
      </c>
    </row>
    <row r="34" spans="1:56" ht="15.6">
      <c r="A34" s="3" t="s">
        <v>17</v>
      </c>
      <c r="B34" s="4" t="s">
        <v>8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3" t="s">
        <v>75</v>
      </c>
      <c r="U34" s="23" t="s">
        <v>75</v>
      </c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56" t="s">
        <v>75</v>
      </c>
      <c r="AU34" s="56" t="s">
        <v>75</v>
      </c>
      <c r="AV34" s="56" t="s">
        <v>75</v>
      </c>
      <c r="AW34" s="56" t="s">
        <v>75</v>
      </c>
      <c r="AX34" s="56" t="s">
        <v>75</v>
      </c>
      <c r="AY34" s="56" t="s">
        <v>75</v>
      </c>
      <c r="AZ34" s="56" t="s">
        <v>75</v>
      </c>
      <c r="BA34" s="56" t="s">
        <v>75</v>
      </c>
      <c r="BB34" s="56" t="s">
        <v>75</v>
      </c>
      <c r="BC34" s="56"/>
      <c r="BD34" s="19"/>
    </row>
    <row r="35" spans="1:56" ht="15.6">
      <c r="A35" s="5" t="s">
        <v>18</v>
      </c>
      <c r="B35" s="4" t="s">
        <v>9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3" t="s">
        <v>75</v>
      </c>
      <c r="U35" s="23" t="s">
        <v>75</v>
      </c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56" t="s">
        <v>75</v>
      </c>
      <c r="AU35" s="56" t="s">
        <v>75</v>
      </c>
      <c r="AV35" s="56" t="s">
        <v>75</v>
      </c>
      <c r="AW35" s="56" t="s">
        <v>75</v>
      </c>
      <c r="AX35" s="56" t="s">
        <v>75</v>
      </c>
      <c r="AY35" s="56" t="s">
        <v>75</v>
      </c>
      <c r="AZ35" s="56" t="s">
        <v>75</v>
      </c>
      <c r="BA35" s="56" t="s">
        <v>75</v>
      </c>
      <c r="BB35" s="56" t="s">
        <v>75</v>
      </c>
      <c r="BC35" s="56"/>
      <c r="BD35" s="19">
        <f t="shared" si="8"/>
        <v>0</v>
      </c>
    </row>
    <row r="36" spans="1:56" s="40" customFormat="1" ht="15.6">
      <c r="A36" s="54" t="s">
        <v>76</v>
      </c>
      <c r="B36" s="54" t="s">
        <v>133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 t="s">
        <v>75</v>
      </c>
      <c r="U36" s="43" t="s">
        <v>75</v>
      </c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 t="s">
        <v>75</v>
      </c>
      <c r="AU36" s="43" t="s">
        <v>75</v>
      </c>
      <c r="AV36" s="43" t="s">
        <v>75</v>
      </c>
      <c r="AW36" s="43" t="s">
        <v>75</v>
      </c>
      <c r="AX36" s="43" t="s">
        <v>75</v>
      </c>
      <c r="AY36" s="43" t="s">
        <v>75</v>
      </c>
      <c r="AZ36" s="43" t="s">
        <v>75</v>
      </c>
      <c r="BA36" s="43" t="s">
        <v>75</v>
      </c>
      <c r="BB36" s="43" t="s">
        <v>75</v>
      </c>
      <c r="BC36" s="43" t="e">
        <f>#REF!+#REF!</f>
        <v>#REF!</v>
      </c>
      <c r="BD36" s="43">
        <v>0</v>
      </c>
    </row>
    <row r="37" spans="1:56" s="53" customFormat="1" ht="15.6">
      <c r="A37" s="54" t="s">
        <v>134</v>
      </c>
      <c r="B37" s="54" t="s">
        <v>135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 t="s">
        <v>75</v>
      </c>
      <c r="U37" s="43" t="s">
        <v>75</v>
      </c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 t="s">
        <v>75</v>
      </c>
      <c r="AU37" s="43" t="s">
        <v>75</v>
      </c>
      <c r="AV37" s="43" t="s">
        <v>75</v>
      </c>
      <c r="AW37" s="43" t="s">
        <v>75</v>
      </c>
      <c r="AX37" s="43" t="s">
        <v>75</v>
      </c>
      <c r="AY37" s="43" t="s">
        <v>75</v>
      </c>
      <c r="AZ37" s="43" t="s">
        <v>75</v>
      </c>
      <c r="BA37" s="43" t="s">
        <v>75</v>
      </c>
      <c r="BB37" s="43" t="s">
        <v>75</v>
      </c>
      <c r="BC37" s="43"/>
      <c r="BD37" s="43">
        <f>SUM(BD38:BD48)</f>
        <v>0</v>
      </c>
    </row>
    <row r="38" spans="1:56" ht="15.6">
      <c r="A38" s="3" t="s">
        <v>19</v>
      </c>
      <c r="B38" s="4" t="s">
        <v>20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3" t="s">
        <v>75</v>
      </c>
      <c r="U38" s="23" t="s">
        <v>75</v>
      </c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 t="s">
        <v>75</v>
      </c>
      <c r="AU38" s="56" t="s">
        <v>75</v>
      </c>
      <c r="AV38" s="56" t="s">
        <v>75</v>
      </c>
      <c r="AW38" s="56" t="s">
        <v>75</v>
      </c>
      <c r="AX38" s="56" t="s">
        <v>75</v>
      </c>
      <c r="AY38" s="56" t="s">
        <v>75</v>
      </c>
      <c r="AZ38" s="56" t="s">
        <v>75</v>
      </c>
      <c r="BA38" s="56" t="s">
        <v>75</v>
      </c>
      <c r="BB38" s="56" t="s">
        <v>75</v>
      </c>
      <c r="BC38" s="37"/>
      <c r="BD38" s="19">
        <f t="shared" ref="BD38:BD48" si="9">SUM(C38:AT38)</f>
        <v>0</v>
      </c>
    </row>
    <row r="39" spans="1:56" ht="15.6">
      <c r="A39" s="3" t="s">
        <v>21</v>
      </c>
      <c r="B39" s="4" t="s">
        <v>22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3" t="s">
        <v>75</v>
      </c>
      <c r="U39" s="23" t="s">
        <v>75</v>
      </c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56" t="s">
        <v>75</v>
      </c>
      <c r="AU39" s="56" t="s">
        <v>75</v>
      </c>
      <c r="AV39" s="56" t="s">
        <v>75</v>
      </c>
      <c r="AW39" s="56" t="s">
        <v>75</v>
      </c>
      <c r="AX39" s="56" t="s">
        <v>75</v>
      </c>
      <c r="AY39" s="56" t="s">
        <v>75</v>
      </c>
      <c r="AZ39" s="56" t="s">
        <v>75</v>
      </c>
      <c r="BA39" s="56" t="s">
        <v>75</v>
      </c>
      <c r="BB39" s="56" t="s">
        <v>75</v>
      </c>
      <c r="BC39" s="37"/>
      <c r="BD39" s="19">
        <f t="shared" si="9"/>
        <v>0</v>
      </c>
    </row>
    <row r="40" spans="1:56" ht="15.6">
      <c r="A40" s="3" t="s">
        <v>23</v>
      </c>
      <c r="B40" s="4" t="s">
        <v>24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3" t="s">
        <v>75</v>
      </c>
      <c r="U40" s="23" t="s">
        <v>75</v>
      </c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56" t="s">
        <v>75</v>
      </c>
      <c r="AU40" s="56" t="s">
        <v>75</v>
      </c>
      <c r="AV40" s="56" t="s">
        <v>75</v>
      </c>
      <c r="AW40" s="56" t="s">
        <v>75</v>
      </c>
      <c r="AX40" s="56" t="s">
        <v>75</v>
      </c>
      <c r="AY40" s="56" t="s">
        <v>75</v>
      </c>
      <c r="AZ40" s="56" t="s">
        <v>75</v>
      </c>
      <c r="BA40" s="56" t="s">
        <v>75</v>
      </c>
      <c r="BB40" s="56" t="s">
        <v>75</v>
      </c>
      <c r="BC40" s="37"/>
      <c r="BD40" s="19">
        <f t="shared" si="9"/>
        <v>0</v>
      </c>
    </row>
    <row r="41" spans="1:56" ht="15.6">
      <c r="A41" s="3" t="s">
        <v>25</v>
      </c>
      <c r="B41" s="4" t="s">
        <v>26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3" t="s">
        <v>75</v>
      </c>
      <c r="U41" s="23" t="s">
        <v>75</v>
      </c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56" t="s">
        <v>75</v>
      </c>
      <c r="AU41" s="56" t="s">
        <v>75</v>
      </c>
      <c r="AV41" s="56" t="s">
        <v>75</v>
      </c>
      <c r="AW41" s="56" t="s">
        <v>75</v>
      </c>
      <c r="AX41" s="56" t="s">
        <v>75</v>
      </c>
      <c r="AY41" s="56" t="s">
        <v>75</v>
      </c>
      <c r="AZ41" s="56" t="s">
        <v>75</v>
      </c>
      <c r="BA41" s="56" t="s">
        <v>75</v>
      </c>
      <c r="BB41" s="56" t="s">
        <v>75</v>
      </c>
      <c r="BC41" s="37"/>
      <c r="BD41" s="19">
        <f t="shared" si="9"/>
        <v>0</v>
      </c>
    </row>
    <row r="42" spans="1:56" ht="15.6">
      <c r="A42" s="3" t="s">
        <v>27</v>
      </c>
      <c r="B42" s="3" t="s">
        <v>28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3" t="s">
        <v>75</v>
      </c>
      <c r="U42" s="23" t="s">
        <v>75</v>
      </c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56" t="s">
        <v>75</v>
      </c>
      <c r="AU42" s="56" t="s">
        <v>75</v>
      </c>
      <c r="AV42" s="56" t="s">
        <v>75</v>
      </c>
      <c r="AW42" s="56" t="s">
        <v>75</v>
      </c>
      <c r="AX42" s="56" t="s">
        <v>75</v>
      </c>
      <c r="AY42" s="56" t="s">
        <v>75</v>
      </c>
      <c r="AZ42" s="56" t="s">
        <v>75</v>
      </c>
      <c r="BA42" s="56" t="s">
        <v>75</v>
      </c>
      <c r="BB42" s="56" t="s">
        <v>75</v>
      </c>
      <c r="BC42" s="37"/>
      <c r="BD42" s="19">
        <f t="shared" si="9"/>
        <v>0</v>
      </c>
    </row>
    <row r="43" spans="1:56" ht="15.6">
      <c r="A43" s="3" t="s">
        <v>29</v>
      </c>
      <c r="B43" s="3" t="s">
        <v>30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3" t="s">
        <v>75</v>
      </c>
      <c r="U43" s="23" t="s">
        <v>75</v>
      </c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56" t="s">
        <v>75</v>
      </c>
      <c r="AU43" s="56" t="s">
        <v>75</v>
      </c>
      <c r="AV43" s="56" t="s">
        <v>75</v>
      </c>
      <c r="AW43" s="56" t="s">
        <v>75</v>
      </c>
      <c r="AX43" s="56" t="s">
        <v>75</v>
      </c>
      <c r="AY43" s="56" t="s">
        <v>75</v>
      </c>
      <c r="AZ43" s="56" t="s">
        <v>75</v>
      </c>
      <c r="BA43" s="56" t="s">
        <v>75</v>
      </c>
      <c r="BB43" s="56" t="s">
        <v>75</v>
      </c>
      <c r="BC43" s="37"/>
      <c r="BD43" s="19">
        <f>SUM(V43:AQ43)</f>
        <v>0</v>
      </c>
    </row>
    <row r="44" spans="1:56" ht="15.6">
      <c r="A44" s="3" t="s">
        <v>31</v>
      </c>
      <c r="B44" s="3" t="s">
        <v>32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3" t="s">
        <v>75</v>
      </c>
      <c r="U44" s="23" t="s">
        <v>75</v>
      </c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56" t="s">
        <v>75</v>
      </c>
      <c r="AU44" s="56" t="s">
        <v>75</v>
      </c>
      <c r="AV44" s="56" t="s">
        <v>75</v>
      </c>
      <c r="AW44" s="56" t="s">
        <v>75</v>
      </c>
      <c r="AX44" s="56" t="s">
        <v>75</v>
      </c>
      <c r="AY44" s="56" t="s">
        <v>75</v>
      </c>
      <c r="AZ44" s="56" t="s">
        <v>75</v>
      </c>
      <c r="BA44" s="56" t="s">
        <v>75</v>
      </c>
      <c r="BB44" s="56" t="s">
        <v>75</v>
      </c>
      <c r="BC44" s="37"/>
      <c r="BD44" s="19"/>
    </row>
    <row r="45" spans="1:56" ht="15.6">
      <c r="A45" s="3" t="s">
        <v>33</v>
      </c>
      <c r="B45" s="3" t="s">
        <v>34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3" t="s">
        <v>75</v>
      </c>
      <c r="U45" s="23" t="s">
        <v>75</v>
      </c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56" t="s">
        <v>75</v>
      </c>
      <c r="AU45" s="56" t="s">
        <v>75</v>
      </c>
      <c r="AV45" s="56" t="s">
        <v>75</v>
      </c>
      <c r="AW45" s="56" t="s">
        <v>75</v>
      </c>
      <c r="AX45" s="56" t="s">
        <v>75</v>
      </c>
      <c r="AY45" s="56" t="s">
        <v>75</v>
      </c>
      <c r="AZ45" s="56" t="s">
        <v>75</v>
      </c>
      <c r="BA45" s="56" t="s">
        <v>75</v>
      </c>
      <c r="BB45" s="56" t="s">
        <v>75</v>
      </c>
      <c r="BC45" s="37"/>
      <c r="BD45" s="19">
        <f t="shared" si="9"/>
        <v>0</v>
      </c>
    </row>
    <row r="46" spans="1:56" ht="15.6">
      <c r="A46" s="3" t="s">
        <v>35</v>
      </c>
      <c r="B46" s="3" t="s">
        <v>81</v>
      </c>
      <c r="C46" s="19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23" t="s">
        <v>75</v>
      </c>
      <c r="U46" s="23" t="s">
        <v>75</v>
      </c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56" t="s">
        <v>75</v>
      </c>
      <c r="AU46" s="56" t="s">
        <v>75</v>
      </c>
      <c r="AV46" s="56" t="s">
        <v>75</v>
      </c>
      <c r="AW46" s="56" t="s">
        <v>75</v>
      </c>
      <c r="AX46" s="56" t="s">
        <v>75</v>
      </c>
      <c r="AY46" s="56" t="s">
        <v>75</v>
      </c>
      <c r="AZ46" s="56" t="s">
        <v>75</v>
      </c>
      <c r="BA46" s="56" t="s">
        <v>75</v>
      </c>
      <c r="BB46" s="56" t="s">
        <v>75</v>
      </c>
      <c r="BC46" s="37"/>
      <c r="BD46" s="19"/>
    </row>
    <row r="47" spans="1:56" ht="15.6">
      <c r="A47" s="3" t="s">
        <v>78</v>
      </c>
      <c r="B47" s="3" t="s">
        <v>77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3" t="s">
        <v>75</v>
      </c>
      <c r="U47" s="23" t="s">
        <v>75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56" t="s">
        <v>75</v>
      </c>
      <c r="AU47" s="56" t="s">
        <v>75</v>
      </c>
      <c r="AV47" s="56" t="s">
        <v>75</v>
      </c>
      <c r="AW47" s="56" t="s">
        <v>75</v>
      </c>
      <c r="AX47" s="56" t="s">
        <v>75</v>
      </c>
      <c r="AY47" s="56" t="s">
        <v>75</v>
      </c>
      <c r="AZ47" s="56" t="s">
        <v>75</v>
      </c>
      <c r="BA47" s="56" t="s">
        <v>75</v>
      </c>
      <c r="BB47" s="56" t="s">
        <v>75</v>
      </c>
      <c r="BC47" s="37"/>
      <c r="BD47" s="19"/>
    </row>
    <row r="48" spans="1:56" ht="15.6">
      <c r="A48" s="3" t="s">
        <v>79</v>
      </c>
      <c r="B48" s="3" t="s">
        <v>36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3" t="s">
        <v>75</v>
      </c>
      <c r="U48" s="23" t="s">
        <v>75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56" t="s">
        <v>75</v>
      </c>
      <c r="AU48" s="56" t="s">
        <v>75</v>
      </c>
      <c r="AV48" s="56" t="s">
        <v>75</v>
      </c>
      <c r="AW48" s="56" t="s">
        <v>75</v>
      </c>
      <c r="AX48" s="56" t="s">
        <v>75</v>
      </c>
      <c r="AY48" s="56" t="s">
        <v>75</v>
      </c>
      <c r="AZ48" s="56" t="s">
        <v>75</v>
      </c>
      <c r="BA48" s="56" t="s">
        <v>75</v>
      </c>
      <c r="BB48" s="56" t="s">
        <v>75</v>
      </c>
      <c r="BC48" s="37"/>
      <c r="BD48" s="19">
        <f t="shared" si="9"/>
        <v>0</v>
      </c>
    </row>
    <row r="49" spans="1:56" ht="31.2">
      <c r="A49" s="6" t="s">
        <v>37</v>
      </c>
      <c r="B49" s="7" t="s">
        <v>38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 t="s">
        <v>75</v>
      </c>
      <c r="U49" s="20" t="s">
        <v>75</v>
      </c>
      <c r="V49" s="20">
        <f t="shared" ref="V49:AS49" si="10">V50+V53</f>
        <v>0</v>
      </c>
      <c r="W49" s="20">
        <f t="shared" si="10"/>
        <v>0</v>
      </c>
      <c r="X49" s="20">
        <f t="shared" si="10"/>
        <v>0</v>
      </c>
      <c r="Y49" s="20">
        <f t="shared" si="10"/>
        <v>0</v>
      </c>
      <c r="Z49" s="20">
        <f t="shared" si="10"/>
        <v>0</v>
      </c>
      <c r="AA49" s="20">
        <f t="shared" si="10"/>
        <v>0</v>
      </c>
      <c r="AB49" s="20">
        <f t="shared" si="10"/>
        <v>0</v>
      </c>
      <c r="AC49" s="20">
        <f t="shared" si="10"/>
        <v>0</v>
      </c>
      <c r="AD49" s="20">
        <f t="shared" si="10"/>
        <v>0</v>
      </c>
      <c r="AE49" s="20">
        <f t="shared" si="10"/>
        <v>0</v>
      </c>
      <c r="AF49" s="20">
        <f t="shared" si="10"/>
        <v>0</v>
      </c>
      <c r="AG49" s="20">
        <f t="shared" si="10"/>
        <v>0</v>
      </c>
      <c r="AH49" s="20">
        <f t="shared" si="10"/>
        <v>0</v>
      </c>
      <c r="AI49" s="20">
        <f t="shared" si="10"/>
        <v>0</v>
      </c>
      <c r="AJ49" s="20">
        <f t="shared" si="10"/>
        <v>0</v>
      </c>
      <c r="AK49" s="20">
        <f t="shared" si="10"/>
        <v>0</v>
      </c>
      <c r="AL49" s="20">
        <f t="shared" si="10"/>
        <v>0</v>
      </c>
      <c r="AM49" s="20">
        <f t="shared" si="10"/>
        <v>0</v>
      </c>
      <c r="AN49" s="20">
        <f t="shared" si="10"/>
        <v>0</v>
      </c>
      <c r="AO49" s="20">
        <f t="shared" si="10"/>
        <v>0</v>
      </c>
      <c r="AP49" s="20">
        <f t="shared" si="10"/>
        <v>0</v>
      </c>
      <c r="AQ49" s="20">
        <f t="shared" si="10"/>
        <v>0</v>
      </c>
      <c r="AR49" s="20">
        <f t="shared" si="10"/>
        <v>0</v>
      </c>
      <c r="AS49" s="20">
        <f t="shared" si="10"/>
        <v>0</v>
      </c>
      <c r="AT49" s="20" t="s">
        <v>75</v>
      </c>
      <c r="AU49" s="20" t="s">
        <v>75</v>
      </c>
      <c r="AV49" s="20" t="s">
        <v>75</v>
      </c>
      <c r="AW49" s="20" t="s">
        <v>75</v>
      </c>
      <c r="AX49" s="20" t="s">
        <v>75</v>
      </c>
      <c r="AY49" s="20" t="s">
        <v>75</v>
      </c>
      <c r="AZ49" s="20" t="s">
        <v>75</v>
      </c>
      <c r="BA49" s="20" t="s">
        <v>75</v>
      </c>
      <c r="BB49" s="20" t="s">
        <v>75</v>
      </c>
      <c r="BC49" s="20"/>
      <c r="BD49" s="20">
        <f>SUM(BD50:BD53)</f>
        <v>0</v>
      </c>
    </row>
    <row r="50" spans="1:56" ht="15.6">
      <c r="A50" s="3" t="s">
        <v>39</v>
      </c>
      <c r="B50" s="8" t="s">
        <v>40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3" t="s">
        <v>75</v>
      </c>
      <c r="U50" s="23" t="s">
        <v>75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 t="s">
        <v>75</v>
      </c>
      <c r="AU50" s="19" t="s">
        <v>75</v>
      </c>
      <c r="AV50" s="19" t="s">
        <v>75</v>
      </c>
      <c r="AW50" s="19" t="s">
        <v>75</v>
      </c>
      <c r="AX50" s="19" t="s">
        <v>75</v>
      </c>
      <c r="AY50" s="19" t="s">
        <v>75</v>
      </c>
      <c r="AZ50" s="19" t="s">
        <v>75</v>
      </c>
      <c r="BA50" s="19" t="s">
        <v>75</v>
      </c>
      <c r="BB50" s="19" t="s">
        <v>75</v>
      </c>
      <c r="BC50" s="37"/>
      <c r="BD50" s="19">
        <f t="shared" ref="BD50:BD53" si="11">SUM(C50:AT50)</f>
        <v>0</v>
      </c>
    </row>
    <row r="51" spans="1:56" ht="15.6">
      <c r="A51" s="3" t="s">
        <v>41</v>
      </c>
      <c r="B51" s="8" t="s">
        <v>42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3" t="s">
        <v>75</v>
      </c>
      <c r="U51" s="23" t="s">
        <v>75</v>
      </c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7"/>
      <c r="BD51" s="32"/>
    </row>
    <row r="52" spans="1:56" ht="15.6">
      <c r="A52" s="3" t="s">
        <v>173</v>
      </c>
      <c r="B52" s="8" t="s">
        <v>82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23"/>
      <c r="U52" s="23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</row>
    <row r="53" spans="1:56" ht="15.6">
      <c r="A53" s="3" t="s">
        <v>43</v>
      </c>
      <c r="B53" s="8" t="s">
        <v>0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3" t="s">
        <v>75</v>
      </c>
      <c r="U53" s="23" t="s">
        <v>75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 t="s">
        <v>75</v>
      </c>
      <c r="AU53" s="19" t="s">
        <v>75</v>
      </c>
      <c r="AV53" s="19" t="s">
        <v>75</v>
      </c>
      <c r="AW53" s="19" t="s">
        <v>75</v>
      </c>
      <c r="AX53" s="19" t="s">
        <v>75</v>
      </c>
      <c r="AY53" s="19" t="s">
        <v>75</v>
      </c>
      <c r="AZ53" s="19" t="s">
        <v>75</v>
      </c>
      <c r="BA53" s="19" t="s">
        <v>75</v>
      </c>
      <c r="BB53" s="19" t="s">
        <v>75</v>
      </c>
      <c r="BC53" s="37"/>
      <c r="BD53" s="19">
        <f t="shared" si="11"/>
        <v>0</v>
      </c>
    </row>
    <row r="54" spans="1:56" ht="15.6">
      <c r="A54" s="6" t="s">
        <v>44</v>
      </c>
      <c r="B54" s="7" t="s">
        <v>45</v>
      </c>
      <c r="C54" s="20">
        <f t="shared" ref="C54:S54" si="12">C55+C56+C57</f>
        <v>0</v>
      </c>
      <c r="D54" s="20">
        <f t="shared" si="12"/>
        <v>0</v>
      </c>
      <c r="E54" s="20">
        <f t="shared" si="12"/>
        <v>0</v>
      </c>
      <c r="F54" s="20">
        <f t="shared" si="12"/>
        <v>0</v>
      </c>
      <c r="G54" s="20">
        <f t="shared" si="12"/>
        <v>0</v>
      </c>
      <c r="H54" s="20">
        <f t="shared" si="12"/>
        <v>0</v>
      </c>
      <c r="I54" s="20">
        <f t="shared" si="12"/>
        <v>0</v>
      </c>
      <c r="J54" s="20">
        <f t="shared" si="12"/>
        <v>0</v>
      </c>
      <c r="K54" s="20">
        <f t="shared" si="12"/>
        <v>0</v>
      </c>
      <c r="L54" s="20">
        <f t="shared" si="12"/>
        <v>0</v>
      </c>
      <c r="M54" s="20">
        <f t="shared" si="12"/>
        <v>0</v>
      </c>
      <c r="N54" s="20">
        <f t="shared" si="12"/>
        <v>0</v>
      </c>
      <c r="O54" s="20">
        <f t="shared" si="12"/>
        <v>0</v>
      </c>
      <c r="P54" s="20">
        <f t="shared" si="12"/>
        <v>0</v>
      </c>
      <c r="Q54" s="20">
        <f t="shared" si="12"/>
        <v>0</v>
      </c>
      <c r="R54" s="20">
        <f t="shared" si="12"/>
        <v>0</v>
      </c>
      <c r="S54" s="20">
        <f t="shared" si="12"/>
        <v>0</v>
      </c>
      <c r="T54" s="20" t="s">
        <v>75</v>
      </c>
      <c r="U54" s="20" t="s">
        <v>75</v>
      </c>
      <c r="V54" s="20">
        <f t="shared" ref="V54:AS54" si="13">V55+V56+V57</f>
        <v>0</v>
      </c>
      <c r="W54" s="20">
        <f t="shared" si="13"/>
        <v>0</v>
      </c>
      <c r="X54" s="20">
        <f t="shared" si="13"/>
        <v>0</v>
      </c>
      <c r="Y54" s="20">
        <f t="shared" si="13"/>
        <v>0</v>
      </c>
      <c r="Z54" s="20">
        <f t="shared" si="13"/>
        <v>0</v>
      </c>
      <c r="AA54" s="20">
        <f t="shared" si="13"/>
        <v>0</v>
      </c>
      <c r="AB54" s="20">
        <f t="shared" si="13"/>
        <v>0</v>
      </c>
      <c r="AC54" s="20">
        <f t="shared" si="13"/>
        <v>0</v>
      </c>
      <c r="AD54" s="20">
        <f t="shared" si="13"/>
        <v>0</v>
      </c>
      <c r="AE54" s="20">
        <f t="shared" si="13"/>
        <v>0</v>
      </c>
      <c r="AF54" s="20">
        <f t="shared" si="13"/>
        <v>0</v>
      </c>
      <c r="AG54" s="20">
        <f t="shared" si="13"/>
        <v>0</v>
      </c>
      <c r="AH54" s="20">
        <f t="shared" si="13"/>
        <v>0</v>
      </c>
      <c r="AI54" s="20">
        <f t="shared" si="13"/>
        <v>0</v>
      </c>
      <c r="AJ54" s="20">
        <f t="shared" si="13"/>
        <v>0</v>
      </c>
      <c r="AK54" s="20">
        <f t="shared" si="13"/>
        <v>0</v>
      </c>
      <c r="AL54" s="20">
        <f t="shared" si="13"/>
        <v>0</v>
      </c>
      <c r="AM54" s="20">
        <f t="shared" si="13"/>
        <v>0</v>
      </c>
      <c r="AN54" s="20">
        <f t="shared" si="13"/>
        <v>0</v>
      </c>
      <c r="AO54" s="20">
        <f t="shared" si="13"/>
        <v>0</v>
      </c>
      <c r="AP54" s="20">
        <f t="shared" si="13"/>
        <v>0</v>
      </c>
      <c r="AQ54" s="20">
        <f t="shared" si="13"/>
        <v>0</v>
      </c>
      <c r="AR54" s="20">
        <f t="shared" si="13"/>
        <v>0</v>
      </c>
      <c r="AS54" s="20">
        <f t="shared" si="13"/>
        <v>0</v>
      </c>
      <c r="AT54" s="20" t="s">
        <v>75</v>
      </c>
      <c r="AU54" s="20" t="s">
        <v>75</v>
      </c>
      <c r="AV54" s="20" t="s">
        <v>75</v>
      </c>
      <c r="AW54" s="20" t="s">
        <v>75</v>
      </c>
      <c r="AX54" s="20" t="s">
        <v>75</v>
      </c>
      <c r="AY54" s="20" t="s">
        <v>75</v>
      </c>
      <c r="AZ54" s="20" t="s">
        <v>75</v>
      </c>
      <c r="BA54" s="20" t="s">
        <v>75</v>
      </c>
      <c r="BB54" s="20" t="s">
        <v>75</v>
      </c>
      <c r="BC54" s="20"/>
      <c r="BD54" s="20">
        <f>SUM(BD56:BD57)</f>
        <v>0</v>
      </c>
    </row>
    <row r="55" spans="1:56" ht="15.6">
      <c r="A55" s="3" t="s">
        <v>46</v>
      </c>
      <c r="B55" s="8" t="s">
        <v>47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3" t="s">
        <v>75</v>
      </c>
      <c r="U55" s="23" t="s">
        <v>75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 t="s">
        <v>75</v>
      </c>
      <c r="AU55" s="19" t="s">
        <v>75</v>
      </c>
      <c r="AV55" s="19" t="s">
        <v>75</v>
      </c>
      <c r="AW55" s="19" t="s">
        <v>75</v>
      </c>
      <c r="AX55" s="19" t="s">
        <v>75</v>
      </c>
      <c r="AY55" s="19" t="s">
        <v>75</v>
      </c>
      <c r="AZ55" s="19" t="s">
        <v>75</v>
      </c>
      <c r="BA55" s="19" t="s">
        <v>75</v>
      </c>
      <c r="BB55" s="19" t="s">
        <v>75</v>
      </c>
      <c r="BC55" s="37"/>
      <c r="BD55" s="19">
        <f t="shared" ref="BD55:BD57" si="14">SUM(C55:AT55)</f>
        <v>0</v>
      </c>
    </row>
    <row r="56" spans="1:56" ht="15.6">
      <c r="A56" s="3" t="s">
        <v>48</v>
      </c>
      <c r="B56" s="8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3" t="s">
        <v>75</v>
      </c>
      <c r="U56" s="23" t="s">
        <v>75</v>
      </c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 t="s">
        <v>75</v>
      </c>
      <c r="AU56" s="19" t="s">
        <v>75</v>
      </c>
      <c r="AV56" s="19" t="s">
        <v>75</v>
      </c>
      <c r="AW56" s="19" t="s">
        <v>75</v>
      </c>
      <c r="AX56" s="19" t="s">
        <v>75</v>
      </c>
      <c r="AY56" s="19" t="s">
        <v>75</v>
      </c>
      <c r="AZ56" s="19" t="s">
        <v>75</v>
      </c>
      <c r="BA56" s="19" t="s">
        <v>75</v>
      </c>
      <c r="BB56" s="19" t="s">
        <v>75</v>
      </c>
      <c r="BC56" s="37"/>
      <c r="BD56" s="19">
        <f t="shared" si="14"/>
        <v>0</v>
      </c>
    </row>
    <row r="57" spans="1:56" ht="15.6">
      <c r="A57" s="3" t="s">
        <v>137</v>
      </c>
      <c r="B57" s="8" t="s">
        <v>138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3" t="s">
        <v>75</v>
      </c>
      <c r="U57" s="23" t="s">
        <v>75</v>
      </c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 t="s">
        <v>75</v>
      </c>
      <c r="AU57" s="19" t="s">
        <v>75</v>
      </c>
      <c r="AV57" s="19" t="s">
        <v>75</v>
      </c>
      <c r="AW57" s="19" t="s">
        <v>75</v>
      </c>
      <c r="AX57" s="19" t="s">
        <v>75</v>
      </c>
      <c r="AY57" s="19" t="s">
        <v>75</v>
      </c>
      <c r="AZ57" s="19" t="s">
        <v>75</v>
      </c>
      <c r="BA57" s="19" t="s">
        <v>75</v>
      </c>
      <c r="BB57" s="19" t="s">
        <v>75</v>
      </c>
      <c r="BC57" s="37"/>
      <c r="BD57" s="19">
        <f t="shared" si="14"/>
        <v>0</v>
      </c>
    </row>
    <row r="58" spans="1:56" ht="15.6">
      <c r="A58" s="9" t="s">
        <v>51</v>
      </c>
      <c r="B58" s="7" t="s">
        <v>52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 t="s">
        <v>75</v>
      </c>
      <c r="U58" s="20" t="s">
        <v>75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 t="s">
        <v>75</v>
      </c>
      <c r="AU58" s="20" t="s">
        <v>75</v>
      </c>
      <c r="AV58" s="20" t="s">
        <v>75</v>
      </c>
      <c r="AW58" s="20" t="s">
        <v>75</v>
      </c>
      <c r="AX58" s="20" t="s">
        <v>75</v>
      </c>
      <c r="AY58" s="20" t="s">
        <v>75</v>
      </c>
      <c r="AZ58" s="20" t="s">
        <v>75</v>
      </c>
      <c r="BA58" s="20" t="s">
        <v>75</v>
      </c>
      <c r="BB58" s="20" t="s">
        <v>75</v>
      </c>
      <c r="BC58" s="20"/>
      <c r="BD58" s="20">
        <f>SUM(BD59:BD60)</f>
        <v>0</v>
      </c>
    </row>
    <row r="59" spans="1:56" ht="15.6">
      <c r="A59" s="4" t="s">
        <v>53</v>
      </c>
      <c r="B59" s="8" t="s">
        <v>54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23" t="s">
        <v>75</v>
      </c>
      <c r="U59" s="23" t="s">
        <v>75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 t="s">
        <v>75</v>
      </c>
      <c r="AU59" s="19" t="s">
        <v>75</v>
      </c>
      <c r="AV59" s="19" t="s">
        <v>75</v>
      </c>
      <c r="AW59" s="19" t="s">
        <v>75</v>
      </c>
      <c r="AX59" s="19" t="s">
        <v>75</v>
      </c>
      <c r="AY59" s="19" t="s">
        <v>75</v>
      </c>
      <c r="AZ59" s="19" t="s">
        <v>75</v>
      </c>
      <c r="BA59" s="19" t="s">
        <v>75</v>
      </c>
      <c r="BB59" s="19" t="s">
        <v>75</v>
      </c>
      <c r="BC59" s="37"/>
      <c r="BD59" s="19">
        <f t="shared" ref="BD59" si="15">SUM(C59:AT59)</f>
        <v>0</v>
      </c>
    </row>
    <row r="60" spans="1:56" ht="15.6">
      <c r="A60" s="4" t="s">
        <v>90</v>
      </c>
      <c r="B60" s="8" t="s">
        <v>50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23"/>
      <c r="U60" s="23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7" t="s">
        <v>75</v>
      </c>
      <c r="AU60" s="37" t="s">
        <v>75</v>
      </c>
      <c r="AV60" s="37" t="s">
        <v>75</v>
      </c>
      <c r="AW60" s="37" t="s">
        <v>75</v>
      </c>
      <c r="AX60" s="37" t="s">
        <v>75</v>
      </c>
      <c r="AY60" s="37" t="s">
        <v>75</v>
      </c>
      <c r="AZ60" s="37" t="s">
        <v>75</v>
      </c>
      <c r="BA60" s="37" t="s">
        <v>75</v>
      </c>
      <c r="BB60" s="37" t="s">
        <v>75</v>
      </c>
      <c r="BC60" s="37"/>
      <c r="BD60" s="32"/>
    </row>
    <row r="61" spans="1:56" ht="15.6">
      <c r="A61" s="9" t="s">
        <v>55</v>
      </c>
      <c r="B61" s="7" t="s">
        <v>80</v>
      </c>
      <c r="C61" s="20">
        <f t="shared" ref="C61:S61" si="16">C62+C63</f>
        <v>0</v>
      </c>
      <c r="D61" s="20">
        <f t="shared" si="16"/>
        <v>0</v>
      </c>
      <c r="E61" s="20">
        <f t="shared" si="16"/>
        <v>0</v>
      </c>
      <c r="F61" s="20">
        <f t="shared" si="16"/>
        <v>0</v>
      </c>
      <c r="G61" s="20">
        <f t="shared" si="16"/>
        <v>0</v>
      </c>
      <c r="H61" s="20">
        <f t="shared" si="16"/>
        <v>0</v>
      </c>
      <c r="I61" s="20">
        <f t="shared" si="16"/>
        <v>0</v>
      </c>
      <c r="J61" s="20">
        <f t="shared" si="16"/>
        <v>0</v>
      </c>
      <c r="K61" s="20">
        <f t="shared" si="16"/>
        <v>0</v>
      </c>
      <c r="L61" s="20">
        <f t="shared" si="16"/>
        <v>0</v>
      </c>
      <c r="M61" s="20">
        <f t="shared" si="16"/>
        <v>0</v>
      </c>
      <c r="N61" s="20">
        <f t="shared" si="16"/>
        <v>0</v>
      </c>
      <c r="O61" s="20">
        <f t="shared" si="16"/>
        <v>0</v>
      </c>
      <c r="P61" s="20">
        <f t="shared" si="16"/>
        <v>0</v>
      </c>
      <c r="Q61" s="20">
        <f t="shared" si="16"/>
        <v>0</v>
      </c>
      <c r="R61" s="20">
        <f t="shared" si="16"/>
        <v>0</v>
      </c>
      <c r="S61" s="20">
        <f t="shared" si="16"/>
        <v>0</v>
      </c>
      <c r="T61" s="20" t="s">
        <v>75</v>
      </c>
      <c r="U61" s="20" t="s">
        <v>75</v>
      </c>
      <c r="V61" s="20">
        <f t="shared" ref="V61:AS61" si="17">V62+V63</f>
        <v>0</v>
      </c>
      <c r="W61" s="20">
        <f t="shared" si="17"/>
        <v>0</v>
      </c>
      <c r="X61" s="20">
        <f t="shared" si="17"/>
        <v>0</v>
      </c>
      <c r="Y61" s="20">
        <f t="shared" si="17"/>
        <v>0</v>
      </c>
      <c r="Z61" s="20">
        <f t="shared" si="17"/>
        <v>0</v>
      </c>
      <c r="AA61" s="20">
        <f t="shared" si="17"/>
        <v>0</v>
      </c>
      <c r="AB61" s="20">
        <f t="shared" si="17"/>
        <v>0</v>
      </c>
      <c r="AC61" s="20">
        <f t="shared" si="17"/>
        <v>0</v>
      </c>
      <c r="AD61" s="20">
        <f t="shared" si="17"/>
        <v>0</v>
      </c>
      <c r="AE61" s="20">
        <f t="shared" si="17"/>
        <v>0</v>
      </c>
      <c r="AF61" s="20">
        <f t="shared" si="17"/>
        <v>0</v>
      </c>
      <c r="AG61" s="20">
        <f t="shared" si="17"/>
        <v>0</v>
      </c>
      <c r="AH61" s="20">
        <f t="shared" si="17"/>
        <v>0</v>
      </c>
      <c r="AI61" s="20">
        <f t="shared" si="17"/>
        <v>0</v>
      </c>
      <c r="AJ61" s="20">
        <f t="shared" si="17"/>
        <v>0</v>
      </c>
      <c r="AK61" s="20">
        <f t="shared" si="17"/>
        <v>0</v>
      </c>
      <c r="AL61" s="20">
        <f t="shared" si="17"/>
        <v>0</v>
      </c>
      <c r="AM61" s="20">
        <f t="shared" si="17"/>
        <v>0</v>
      </c>
      <c r="AN61" s="20">
        <f t="shared" si="17"/>
        <v>0</v>
      </c>
      <c r="AO61" s="20">
        <f t="shared" si="17"/>
        <v>0</v>
      </c>
      <c r="AP61" s="20">
        <f t="shared" si="17"/>
        <v>0</v>
      </c>
      <c r="AQ61" s="20">
        <f t="shared" si="17"/>
        <v>0</v>
      </c>
      <c r="AR61" s="20">
        <f t="shared" si="17"/>
        <v>0</v>
      </c>
      <c r="AS61" s="20">
        <f t="shared" si="17"/>
        <v>0</v>
      </c>
      <c r="AT61" s="20" t="s">
        <v>75</v>
      </c>
      <c r="AU61" s="20" t="s">
        <v>75</v>
      </c>
      <c r="AV61" s="20" t="s">
        <v>75</v>
      </c>
      <c r="AW61" s="20" t="s">
        <v>75</v>
      </c>
      <c r="AX61" s="20" t="s">
        <v>75</v>
      </c>
      <c r="AY61" s="20" t="s">
        <v>75</v>
      </c>
      <c r="AZ61" s="20" t="s">
        <v>75</v>
      </c>
      <c r="BA61" s="20" t="s">
        <v>75</v>
      </c>
      <c r="BB61" s="20" t="s">
        <v>75</v>
      </c>
      <c r="BC61" s="20"/>
      <c r="BD61" s="20">
        <f>SUM(BD62:BD65)</f>
        <v>0</v>
      </c>
    </row>
    <row r="62" spans="1:56" ht="31.2">
      <c r="A62" s="4" t="s">
        <v>56</v>
      </c>
      <c r="B62" s="10" t="s">
        <v>57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23" t="s">
        <v>75</v>
      </c>
      <c r="U62" s="23" t="s">
        <v>75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 t="s">
        <v>75</v>
      </c>
      <c r="AU62" s="19" t="s">
        <v>75</v>
      </c>
      <c r="AV62" s="19" t="s">
        <v>75</v>
      </c>
      <c r="AW62" s="19" t="s">
        <v>75</v>
      </c>
      <c r="AX62" s="19" t="s">
        <v>75</v>
      </c>
      <c r="AY62" s="19" t="s">
        <v>75</v>
      </c>
      <c r="AZ62" s="19" t="s">
        <v>75</v>
      </c>
      <c r="BA62" s="19" t="s">
        <v>75</v>
      </c>
      <c r="BB62" s="19" t="s">
        <v>75</v>
      </c>
      <c r="BC62" s="37"/>
      <c r="BD62" s="19">
        <f t="shared" ref="BD62:BD63" si="18">SUM(C62:AT62)</f>
        <v>0</v>
      </c>
    </row>
    <row r="63" spans="1:56" ht="15.6">
      <c r="A63" s="4" t="s">
        <v>58</v>
      </c>
      <c r="B63" s="8" t="s">
        <v>83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23" t="s">
        <v>75</v>
      </c>
      <c r="U63" s="23" t="s">
        <v>75</v>
      </c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 t="s">
        <v>75</v>
      </c>
      <c r="AU63" s="19" t="s">
        <v>75</v>
      </c>
      <c r="AV63" s="19" t="s">
        <v>75</v>
      </c>
      <c r="AW63" s="19" t="s">
        <v>75</v>
      </c>
      <c r="AX63" s="19" t="s">
        <v>75</v>
      </c>
      <c r="AY63" s="19" t="s">
        <v>75</v>
      </c>
      <c r="AZ63" s="19" t="s">
        <v>75</v>
      </c>
      <c r="BA63" s="19" t="s">
        <v>75</v>
      </c>
      <c r="BB63" s="19" t="s">
        <v>75</v>
      </c>
      <c r="BC63" s="37"/>
      <c r="BD63" s="19">
        <f t="shared" si="18"/>
        <v>0</v>
      </c>
    </row>
    <row r="64" spans="1:56" ht="26.4">
      <c r="A64" s="26" t="s">
        <v>59</v>
      </c>
      <c r="B64" s="26" t="s">
        <v>174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 t="s">
        <v>75</v>
      </c>
      <c r="U64" s="20" t="s">
        <v>75</v>
      </c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 t="s">
        <v>75</v>
      </c>
      <c r="AU64" s="20" t="s">
        <v>75</v>
      </c>
      <c r="AV64" s="20" t="s">
        <v>75</v>
      </c>
      <c r="AW64" s="20" t="s">
        <v>75</v>
      </c>
      <c r="AX64" s="20" t="s">
        <v>75</v>
      </c>
      <c r="AY64" s="20" t="s">
        <v>75</v>
      </c>
      <c r="AZ64" s="20" t="s">
        <v>75</v>
      </c>
      <c r="BA64" s="20" t="s">
        <v>75</v>
      </c>
      <c r="BB64" s="20" t="s">
        <v>75</v>
      </c>
      <c r="BC64" s="20"/>
      <c r="BD64" s="20">
        <f>SUM(BD65:BD66)</f>
        <v>0</v>
      </c>
    </row>
    <row r="65" spans="1:56">
      <c r="A65" s="22" t="s">
        <v>60</v>
      </c>
      <c r="B65" s="22" t="s">
        <v>175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23" t="s">
        <v>75</v>
      </c>
      <c r="U65" s="23" t="s">
        <v>75</v>
      </c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 t="s">
        <v>75</v>
      </c>
      <c r="AU65" s="32" t="s">
        <v>75</v>
      </c>
      <c r="AV65" s="32" t="s">
        <v>75</v>
      </c>
      <c r="AW65" s="32" t="s">
        <v>75</v>
      </c>
      <c r="AX65" s="32" t="s">
        <v>75</v>
      </c>
      <c r="AY65" s="32" t="s">
        <v>75</v>
      </c>
      <c r="AZ65" s="32" t="s">
        <v>75</v>
      </c>
      <c r="BA65" s="32" t="s">
        <v>75</v>
      </c>
      <c r="BB65" s="32" t="s">
        <v>75</v>
      </c>
      <c r="BC65" s="37"/>
      <c r="BD65" s="32">
        <f t="shared" ref="BD65:BD66" si="19">SUM(C65:AT65)</f>
        <v>0</v>
      </c>
    </row>
    <row r="66" spans="1:56">
      <c r="A66" s="22" t="s">
        <v>61</v>
      </c>
      <c r="B66" s="22" t="s">
        <v>82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23" t="s">
        <v>75</v>
      </c>
      <c r="U66" s="23" t="s">
        <v>75</v>
      </c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 t="s">
        <v>75</v>
      </c>
      <c r="AU66" s="32" t="s">
        <v>75</v>
      </c>
      <c r="AV66" s="32" t="s">
        <v>75</v>
      </c>
      <c r="AW66" s="32" t="s">
        <v>75</v>
      </c>
      <c r="AX66" s="32" t="s">
        <v>75</v>
      </c>
      <c r="AY66" s="32" t="s">
        <v>75</v>
      </c>
      <c r="AZ66" s="32" t="s">
        <v>75</v>
      </c>
      <c r="BA66" s="32" t="s">
        <v>75</v>
      </c>
      <c r="BB66" s="32" t="s">
        <v>75</v>
      </c>
      <c r="BC66" s="37"/>
      <c r="BD66" s="32">
        <f t="shared" si="19"/>
        <v>0</v>
      </c>
    </row>
    <row r="67" spans="1:56">
      <c r="A67" s="26" t="s">
        <v>168</v>
      </c>
      <c r="B67" s="26" t="s">
        <v>169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 t="s">
        <v>75</v>
      </c>
      <c r="U67" s="20" t="s">
        <v>75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0</v>
      </c>
      <c r="AI67" s="20">
        <v>0</v>
      </c>
      <c r="AJ67" s="20">
        <v>0</v>
      </c>
      <c r="AK67" s="20">
        <v>0</v>
      </c>
      <c r="AL67" s="20">
        <v>0</v>
      </c>
      <c r="AM67" s="20">
        <v>0</v>
      </c>
      <c r="AN67" s="20">
        <v>0</v>
      </c>
      <c r="AO67" s="20">
        <v>0</v>
      </c>
      <c r="AP67" s="20">
        <v>0</v>
      </c>
      <c r="AQ67" s="20">
        <v>0</v>
      </c>
      <c r="AR67" s="20">
        <v>0</v>
      </c>
      <c r="AS67" s="20">
        <v>0</v>
      </c>
      <c r="AT67" s="20" t="s">
        <v>75</v>
      </c>
      <c r="AU67" s="20" t="s">
        <v>75</v>
      </c>
      <c r="AV67" s="20" t="s">
        <v>75</v>
      </c>
      <c r="AW67" s="20" t="s">
        <v>75</v>
      </c>
      <c r="AX67" s="20" t="s">
        <v>75</v>
      </c>
      <c r="AY67" s="20" t="s">
        <v>75</v>
      </c>
      <c r="AZ67" s="20" t="s">
        <v>75</v>
      </c>
      <c r="BA67" s="20" t="s">
        <v>75</v>
      </c>
      <c r="BB67" s="20" t="s">
        <v>75</v>
      </c>
      <c r="BC67" s="20"/>
      <c r="BD67" s="20">
        <v>0</v>
      </c>
    </row>
    <row r="68" spans="1:56">
      <c r="A68" s="22" t="s">
        <v>140</v>
      </c>
      <c r="B68" s="22" t="s">
        <v>170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23" t="s">
        <v>75</v>
      </c>
      <c r="U68" s="23" t="s">
        <v>75</v>
      </c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 t="s">
        <v>75</v>
      </c>
      <c r="AU68" s="19" t="s">
        <v>75</v>
      </c>
      <c r="AV68" s="19" t="s">
        <v>75</v>
      </c>
      <c r="AW68" s="19" t="s">
        <v>75</v>
      </c>
      <c r="AX68" s="19" t="s">
        <v>75</v>
      </c>
      <c r="AY68" s="19" t="s">
        <v>75</v>
      </c>
      <c r="AZ68" s="19" t="s">
        <v>75</v>
      </c>
      <c r="BA68" s="19" t="s">
        <v>75</v>
      </c>
      <c r="BB68" s="19" t="s">
        <v>75</v>
      </c>
      <c r="BC68" s="37"/>
      <c r="BD68" s="19">
        <f t="shared" ref="BD68:BD71" si="20">SUM(C68:AT68)</f>
        <v>0</v>
      </c>
    </row>
    <row r="69" spans="1:56">
      <c r="A69" s="22" t="s">
        <v>171</v>
      </c>
      <c r="B69" s="22" t="s">
        <v>172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23"/>
      <c r="U69" s="23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</row>
    <row r="70" spans="1:56" ht="13.2" customHeight="1">
      <c r="A70" s="22" t="s">
        <v>91</v>
      </c>
      <c r="B70" s="27" t="s">
        <v>82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23"/>
      <c r="U70" s="23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 t="s">
        <v>75</v>
      </c>
      <c r="AU70" s="37" t="s">
        <v>75</v>
      </c>
      <c r="AV70" s="37" t="s">
        <v>75</v>
      </c>
      <c r="AW70" s="37" t="s">
        <v>75</v>
      </c>
      <c r="AX70" s="37" t="s">
        <v>75</v>
      </c>
      <c r="AY70" s="37" t="s">
        <v>75</v>
      </c>
      <c r="AZ70" s="37" t="s">
        <v>75</v>
      </c>
      <c r="BA70" s="37" t="s">
        <v>75</v>
      </c>
      <c r="BB70" s="37" t="s">
        <v>75</v>
      </c>
      <c r="BC70" s="37"/>
      <c r="BD70" s="37"/>
    </row>
    <row r="71" spans="1:56">
      <c r="A71" s="22" t="s">
        <v>62</v>
      </c>
      <c r="B71" s="27" t="s">
        <v>145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23" t="s">
        <v>75</v>
      </c>
      <c r="U71" s="23" t="s">
        <v>75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37" t="s">
        <v>75</v>
      </c>
      <c r="AU71" s="37" t="s">
        <v>75</v>
      </c>
      <c r="AV71" s="37" t="s">
        <v>75</v>
      </c>
      <c r="AW71" s="37" t="s">
        <v>75</v>
      </c>
      <c r="AX71" s="37" t="s">
        <v>75</v>
      </c>
      <c r="AY71" s="37" t="s">
        <v>75</v>
      </c>
      <c r="AZ71" s="37" t="s">
        <v>75</v>
      </c>
      <c r="BA71" s="37" t="s">
        <v>75</v>
      </c>
      <c r="BB71" s="37" t="s">
        <v>75</v>
      </c>
      <c r="BC71" s="37"/>
      <c r="BD71" s="19">
        <f t="shared" si="20"/>
        <v>0</v>
      </c>
    </row>
    <row r="72" spans="1:56" ht="14.4">
      <c r="A72" s="24" t="s">
        <v>136</v>
      </c>
      <c r="B72" s="28" t="s">
        <v>1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 t="s">
        <v>75</v>
      </c>
      <c r="U72" s="20" t="s">
        <v>75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0">
        <v>0</v>
      </c>
      <c r="AJ72" s="20">
        <v>0</v>
      </c>
      <c r="AK72" s="20">
        <v>0</v>
      </c>
      <c r="AL72" s="20">
        <v>0</v>
      </c>
      <c r="AM72" s="20">
        <v>0</v>
      </c>
      <c r="AN72" s="20">
        <v>0</v>
      </c>
      <c r="AO72" s="20">
        <v>0</v>
      </c>
      <c r="AP72" s="20">
        <v>0</v>
      </c>
      <c r="AQ72" s="20">
        <v>0</v>
      </c>
      <c r="AR72" s="20">
        <v>0</v>
      </c>
      <c r="AS72" s="20">
        <v>0</v>
      </c>
      <c r="AT72" s="20" t="s">
        <v>75</v>
      </c>
      <c r="AU72" s="20" t="s">
        <v>75</v>
      </c>
      <c r="AV72" s="20" t="s">
        <v>75</v>
      </c>
      <c r="AW72" s="20" t="s">
        <v>75</v>
      </c>
      <c r="AX72" s="20" t="s">
        <v>75</v>
      </c>
      <c r="AY72" s="20" t="s">
        <v>75</v>
      </c>
      <c r="AZ72" s="20" t="s">
        <v>75</v>
      </c>
      <c r="BA72" s="20" t="s">
        <v>75</v>
      </c>
      <c r="BB72" s="20" t="s">
        <v>75</v>
      </c>
      <c r="BC72" s="20"/>
      <c r="BD72" s="20">
        <f>SUM(C72:BB72)</f>
        <v>0</v>
      </c>
    </row>
    <row r="73" spans="1:56">
      <c r="A73" s="130" t="s">
        <v>146</v>
      </c>
      <c r="B73" s="130"/>
      <c r="C73" s="60">
        <v>36</v>
      </c>
      <c r="D73" s="60">
        <v>36</v>
      </c>
      <c r="E73" s="60">
        <f>E36+E9</f>
        <v>36</v>
      </c>
      <c r="F73" s="60">
        <f>F36+F9</f>
        <v>36</v>
      </c>
      <c r="G73" s="60">
        <f>G36+G9</f>
        <v>36</v>
      </c>
      <c r="H73" s="60">
        <f>H36+H9</f>
        <v>36</v>
      </c>
      <c r="I73" s="60">
        <f>I36+H9</f>
        <v>36</v>
      </c>
      <c r="J73" s="60">
        <f t="shared" ref="J73:S73" si="21">J36+J9</f>
        <v>36</v>
      </c>
      <c r="K73" s="60">
        <f t="shared" si="21"/>
        <v>36</v>
      </c>
      <c r="L73" s="60">
        <f t="shared" si="21"/>
        <v>36</v>
      </c>
      <c r="M73" s="60">
        <f t="shared" si="21"/>
        <v>36</v>
      </c>
      <c r="N73" s="60">
        <f t="shared" si="21"/>
        <v>36</v>
      </c>
      <c r="O73" s="60">
        <f t="shared" si="21"/>
        <v>36</v>
      </c>
      <c r="P73" s="60">
        <f t="shared" si="21"/>
        <v>36</v>
      </c>
      <c r="Q73" s="60">
        <f t="shared" si="21"/>
        <v>36</v>
      </c>
      <c r="R73" s="60">
        <f t="shared" si="21"/>
        <v>36</v>
      </c>
      <c r="S73" s="60">
        <f t="shared" si="21"/>
        <v>36</v>
      </c>
      <c r="T73" s="61" t="s">
        <v>75</v>
      </c>
      <c r="U73" s="61" t="s">
        <v>75</v>
      </c>
      <c r="V73" s="60">
        <v>36</v>
      </c>
      <c r="W73" s="60">
        <v>36</v>
      </c>
      <c r="X73" s="60">
        <v>36</v>
      </c>
      <c r="Y73" s="60">
        <v>36</v>
      </c>
      <c r="Z73" s="60">
        <v>36</v>
      </c>
      <c r="AA73" s="60">
        <v>36</v>
      </c>
      <c r="AB73" s="60">
        <v>36</v>
      </c>
      <c r="AC73" s="60">
        <v>36</v>
      </c>
      <c r="AD73" s="60">
        <v>36</v>
      </c>
      <c r="AE73" s="60">
        <v>36</v>
      </c>
      <c r="AF73" s="60">
        <v>36</v>
      </c>
      <c r="AG73" s="60">
        <v>36</v>
      </c>
      <c r="AH73" s="60">
        <v>36</v>
      </c>
      <c r="AI73" s="60">
        <v>36</v>
      </c>
      <c r="AJ73" s="60">
        <v>36</v>
      </c>
      <c r="AK73" s="60">
        <v>36</v>
      </c>
      <c r="AL73" s="60">
        <v>36</v>
      </c>
      <c r="AM73" s="60">
        <v>36</v>
      </c>
      <c r="AN73" s="60">
        <v>36</v>
      </c>
      <c r="AO73" s="60">
        <v>36</v>
      </c>
      <c r="AP73" s="60">
        <v>36</v>
      </c>
      <c r="AQ73" s="60">
        <v>36</v>
      </c>
      <c r="AR73" s="60"/>
      <c r="AS73" s="60"/>
      <c r="AT73" s="60" t="s">
        <v>75</v>
      </c>
      <c r="AU73" s="60" t="s">
        <v>75</v>
      </c>
      <c r="AV73" s="60" t="s">
        <v>75</v>
      </c>
      <c r="AW73" s="60" t="s">
        <v>75</v>
      </c>
      <c r="AX73" s="60" t="s">
        <v>75</v>
      </c>
      <c r="AY73" s="60" t="s">
        <v>75</v>
      </c>
      <c r="AZ73" s="60" t="s">
        <v>75</v>
      </c>
      <c r="BA73" s="60" t="s">
        <v>75</v>
      </c>
      <c r="BB73" s="60" t="s">
        <v>75</v>
      </c>
      <c r="BC73" s="60"/>
      <c r="BD73" s="60">
        <v>962</v>
      </c>
    </row>
    <row r="74" spans="1:56" s="62" customFormat="1" ht="14.4">
      <c r="A74" s="68" t="s">
        <v>147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BD74" s="65">
        <f>SUM(C74:AS74)</f>
        <v>0</v>
      </c>
    </row>
    <row r="76" spans="1:56">
      <c r="BD76" s="16">
        <f>612+864</f>
        <v>1476</v>
      </c>
    </row>
    <row r="82" spans="6:7">
      <c r="F82" s="29">
        <f>102/17</f>
        <v>6</v>
      </c>
      <c r="G82" s="29">
        <f>132/22</f>
        <v>6</v>
      </c>
    </row>
  </sheetData>
  <mergeCells count="27">
    <mergeCell ref="AX3:AX4"/>
    <mergeCell ref="AY3:BB3"/>
    <mergeCell ref="C5:AS5"/>
    <mergeCell ref="AB3:AB4"/>
    <mergeCell ref="AC3:AF3"/>
    <mergeCell ref="AG3:AG4"/>
    <mergeCell ref="AH3:AJ3"/>
    <mergeCell ref="AK3:AK4"/>
    <mergeCell ref="AL3:AO3"/>
    <mergeCell ref="L3:N3"/>
    <mergeCell ref="P3:S3"/>
    <mergeCell ref="T3:T4"/>
    <mergeCell ref="U3:W3"/>
    <mergeCell ref="X3:X4"/>
    <mergeCell ref="Y3:AA3"/>
    <mergeCell ref="C3:F3"/>
    <mergeCell ref="A9:B9"/>
    <mergeCell ref="A73:B73"/>
    <mergeCell ref="AP3:AS3"/>
    <mergeCell ref="AT3:AT4"/>
    <mergeCell ref="AU3:AW3"/>
    <mergeCell ref="A3:A8"/>
    <mergeCell ref="B3:B8"/>
    <mergeCell ref="G3:G4"/>
    <mergeCell ref="H3:J3"/>
    <mergeCell ref="K3:K4"/>
    <mergeCell ref="C7:AS7"/>
  </mergeCells>
  <conditionalFormatting sqref="A10:A24">
    <cfRule type="expression" dxfId="8" priority="6" stopIfTrue="1">
      <formula>#REF!=1</formula>
    </cfRule>
  </conditionalFormatting>
  <conditionalFormatting sqref="B10:B24">
    <cfRule type="expression" dxfId="7" priority="4" stopIfTrue="1">
      <formula>#REF!&gt;0</formula>
    </cfRule>
    <cfRule type="expression" dxfId="6" priority="5" stopIfTrue="1">
      <formula>#REF!&gt;0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77"/>
  <sheetViews>
    <sheetView topLeftCell="A52" zoomScale="90" zoomScaleNormal="90" workbookViewId="0">
      <selection activeCell="CA66" sqref="CA66"/>
    </sheetView>
  </sheetViews>
  <sheetFormatPr defaultColWidth="9.109375" defaultRowHeight="13.2"/>
  <cols>
    <col min="1" max="1" width="12.5546875" style="16" customWidth="1"/>
    <col min="2" max="2" width="82.5546875" style="16" customWidth="1"/>
    <col min="3" max="45" width="5.109375" style="29" customWidth="1"/>
    <col min="46" max="54" width="5.109375" style="16" customWidth="1"/>
    <col min="55" max="55" width="11.6640625" style="16" bestFit="1" customWidth="1"/>
    <col min="56" max="16384" width="9.109375" style="16"/>
  </cols>
  <sheetData>
    <row r="1" spans="1:55" s="12" customFormat="1" ht="18">
      <c r="A1" s="11" t="s">
        <v>148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55" s="12" customFormat="1" ht="18">
      <c r="A2" s="11" t="s">
        <v>143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55">
      <c r="A3" s="133" t="s">
        <v>2</v>
      </c>
      <c r="B3" s="133" t="s">
        <v>93</v>
      </c>
      <c r="C3" s="131" t="s">
        <v>63</v>
      </c>
      <c r="D3" s="131"/>
      <c r="E3" s="131"/>
      <c r="F3" s="131"/>
      <c r="G3" s="132" t="s">
        <v>94</v>
      </c>
      <c r="H3" s="131" t="s">
        <v>64</v>
      </c>
      <c r="I3" s="131"/>
      <c r="J3" s="131"/>
      <c r="K3" s="132" t="s">
        <v>95</v>
      </c>
      <c r="L3" s="131" t="s">
        <v>65</v>
      </c>
      <c r="M3" s="131"/>
      <c r="N3" s="131"/>
      <c r="O3" s="30"/>
      <c r="P3" s="131" t="s">
        <v>66</v>
      </c>
      <c r="Q3" s="131"/>
      <c r="R3" s="131"/>
      <c r="S3" s="131"/>
      <c r="T3" s="132" t="s">
        <v>96</v>
      </c>
      <c r="U3" s="131" t="s">
        <v>67</v>
      </c>
      <c r="V3" s="131"/>
      <c r="W3" s="131"/>
      <c r="X3" s="132" t="s">
        <v>97</v>
      </c>
      <c r="Y3" s="131" t="s">
        <v>68</v>
      </c>
      <c r="Z3" s="131"/>
      <c r="AA3" s="131"/>
      <c r="AB3" s="132" t="s">
        <v>98</v>
      </c>
      <c r="AC3" s="131" t="s">
        <v>69</v>
      </c>
      <c r="AD3" s="131"/>
      <c r="AE3" s="131"/>
      <c r="AF3" s="131"/>
      <c r="AG3" s="132" t="s">
        <v>99</v>
      </c>
      <c r="AH3" s="131" t="s">
        <v>70</v>
      </c>
      <c r="AI3" s="131"/>
      <c r="AJ3" s="131"/>
      <c r="AK3" s="132" t="s">
        <v>100</v>
      </c>
      <c r="AL3" s="131" t="s">
        <v>71</v>
      </c>
      <c r="AM3" s="131"/>
      <c r="AN3" s="131"/>
      <c r="AO3" s="131"/>
      <c r="AP3" s="131" t="s">
        <v>72</v>
      </c>
      <c r="AQ3" s="131"/>
      <c r="AR3" s="131"/>
      <c r="AS3" s="131"/>
      <c r="AT3" s="132" t="s">
        <v>101</v>
      </c>
      <c r="AU3" s="131" t="s">
        <v>73</v>
      </c>
      <c r="AV3" s="131"/>
      <c r="AW3" s="131"/>
      <c r="AX3" s="132" t="s">
        <v>102</v>
      </c>
      <c r="AY3" s="131" t="s">
        <v>74</v>
      </c>
      <c r="AZ3" s="131"/>
      <c r="BA3" s="131"/>
      <c r="BB3" s="131"/>
      <c r="BC3" s="15"/>
    </row>
    <row r="4" spans="1:55" ht="70.95" customHeight="1">
      <c r="A4" s="133"/>
      <c r="B4" s="133"/>
      <c r="C4" s="31" t="s">
        <v>103</v>
      </c>
      <c r="D4" s="31" t="s">
        <v>104</v>
      </c>
      <c r="E4" s="31" t="s">
        <v>105</v>
      </c>
      <c r="F4" s="31" t="s">
        <v>106</v>
      </c>
      <c r="G4" s="132"/>
      <c r="H4" s="31" t="s">
        <v>107</v>
      </c>
      <c r="I4" s="31" t="s">
        <v>108</v>
      </c>
      <c r="J4" s="31" t="s">
        <v>109</v>
      </c>
      <c r="K4" s="132"/>
      <c r="L4" s="31" t="s">
        <v>110</v>
      </c>
      <c r="M4" s="31" t="s">
        <v>111</v>
      </c>
      <c r="N4" s="31" t="s">
        <v>112</v>
      </c>
      <c r="O4" s="31" t="s">
        <v>113</v>
      </c>
      <c r="P4" s="31" t="s">
        <v>103</v>
      </c>
      <c r="Q4" s="31" t="s">
        <v>104</v>
      </c>
      <c r="R4" s="31" t="s">
        <v>105</v>
      </c>
      <c r="S4" s="31" t="s">
        <v>106</v>
      </c>
      <c r="T4" s="132"/>
      <c r="U4" s="31" t="s">
        <v>114</v>
      </c>
      <c r="V4" s="31" t="s">
        <v>115</v>
      </c>
      <c r="W4" s="31" t="s">
        <v>116</v>
      </c>
      <c r="X4" s="132"/>
      <c r="Y4" s="31" t="s">
        <v>117</v>
      </c>
      <c r="Z4" s="31" t="s">
        <v>118</v>
      </c>
      <c r="AA4" s="31" t="s">
        <v>119</v>
      </c>
      <c r="AB4" s="132"/>
      <c r="AC4" s="31" t="s">
        <v>117</v>
      </c>
      <c r="AD4" s="31" t="s">
        <v>118</v>
      </c>
      <c r="AE4" s="31" t="s">
        <v>119</v>
      </c>
      <c r="AF4" s="31" t="s">
        <v>120</v>
      </c>
      <c r="AG4" s="132"/>
      <c r="AH4" s="31" t="s">
        <v>107</v>
      </c>
      <c r="AI4" s="31" t="s">
        <v>108</v>
      </c>
      <c r="AJ4" s="31" t="s">
        <v>109</v>
      </c>
      <c r="AK4" s="132"/>
      <c r="AL4" s="31" t="s">
        <v>121</v>
      </c>
      <c r="AM4" s="31" t="s">
        <v>122</v>
      </c>
      <c r="AN4" s="31" t="s">
        <v>123</v>
      </c>
      <c r="AO4" s="31" t="s">
        <v>124</v>
      </c>
      <c r="AP4" s="31" t="s">
        <v>103</v>
      </c>
      <c r="AQ4" s="31" t="s">
        <v>104</v>
      </c>
      <c r="AR4" s="31" t="s">
        <v>105</v>
      </c>
      <c r="AS4" s="31" t="s">
        <v>106</v>
      </c>
      <c r="AT4" s="132"/>
      <c r="AU4" s="31" t="s">
        <v>107</v>
      </c>
      <c r="AV4" s="31" t="s">
        <v>108</v>
      </c>
      <c r="AW4" s="31" t="s">
        <v>109</v>
      </c>
      <c r="AX4" s="132"/>
      <c r="AY4" s="31" t="s">
        <v>110</v>
      </c>
      <c r="AZ4" s="31" t="s">
        <v>111</v>
      </c>
      <c r="BA4" s="31" t="s">
        <v>112</v>
      </c>
      <c r="BB4" s="18" t="s">
        <v>125</v>
      </c>
      <c r="BC4" s="15"/>
    </row>
    <row r="5" spans="1:55">
      <c r="A5" s="133"/>
      <c r="B5" s="133"/>
      <c r="C5" s="134" t="s">
        <v>126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5"/>
      <c r="AU5" s="15"/>
      <c r="AV5" s="15"/>
      <c r="AW5" s="15"/>
      <c r="AX5" s="15"/>
      <c r="AY5" s="15"/>
      <c r="AZ5" s="15"/>
      <c r="BA5" s="15"/>
      <c r="BB5" s="15"/>
      <c r="BC5" s="15"/>
    </row>
    <row r="6" spans="1:55">
      <c r="A6" s="133"/>
      <c r="B6" s="133"/>
      <c r="C6" s="32">
        <v>35</v>
      </c>
      <c r="D6" s="32">
        <v>36</v>
      </c>
      <c r="E6" s="32">
        <v>37</v>
      </c>
      <c r="F6" s="32">
        <v>38</v>
      </c>
      <c r="G6" s="32">
        <v>39</v>
      </c>
      <c r="H6" s="32">
        <v>40</v>
      </c>
      <c r="I6" s="32">
        <v>41</v>
      </c>
      <c r="J6" s="32">
        <v>42</v>
      </c>
      <c r="K6" s="32">
        <v>43</v>
      </c>
      <c r="L6" s="32">
        <v>44</v>
      </c>
      <c r="M6" s="32">
        <v>45</v>
      </c>
      <c r="N6" s="32">
        <v>46</v>
      </c>
      <c r="O6" s="32">
        <v>47</v>
      </c>
      <c r="P6" s="32">
        <v>48</v>
      </c>
      <c r="Q6" s="32">
        <v>49</v>
      </c>
      <c r="R6" s="32">
        <v>50</v>
      </c>
      <c r="S6" s="32">
        <v>51</v>
      </c>
      <c r="T6" s="32">
        <v>52</v>
      </c>
      <c r="U6" s="32">
        <v>1</v>
      </c>
      <c r="V6" s="32">
        <v>2</v>
      </c>
      <c r="W6" s="32">
        <v>3</v>
      </c>
      <c r="X6" s="32">
        <v>4</v>
      </c>
      <c r="Y6" s="32">
        <v>5</v>
      </c>
      <c r="Z6" s="32">
        <v>6</v>
      </c>
      <c r="AA6" s="32">
        <v>7</v>
      </c>
      <c r="AB6" s="32">
        <v>8</v>
      </c>
      <c r="AC6" s="32">
        <v>9</v>
      </c>
      <c r="AD6" s="32">
        <v>10</v>
      </c>
      <c r="AE6" s="32">
        <v>11</v>
      </c>
      <c r="AF6" s="32">
        <v>12</v>
      </c>
      <c r="AG6" s="32">
        <v>13</v>
      </c>
      <c r="AH6" s="32">
        <v>14</v>
      </c>
      <c r="AI6" s="32">
        <v>15</v>
      </c>
      <c r="AJ6" s="32">
        <v>16</v>
      </c>
      <c r="AK6" s="32">
        <v>17</v>
      </c>
      <c r="AL6" s="32">
        <v>18</v>
      </c>
      <c r="AM6" s="32">
        <v>19</v>
      </c>
      <c r="AN6" s="32">
        <v>20</v>
      </c>
      <c r="AO6" s="32">
        <v>21</v>
      </c>
      <c r="AP6" s="32">
        <v>22</v>
      </c>
      <c r="AQ6" s="32">
        <v>23</v>
      </c>
      <c r="AR6" s="32">
        <v>24</v>
      </c>
      <c r="AS6" s="32">
        <v>25</v>
      </c>
      <c r="AT6" s="32">
        <v>26</v>
      </c>
      <c r="AU6" s="32">
        <v>27</v>
      </c>
      <c r="AV6" s="15"/>
      <c r="AW6" s="15"/>
      <c r="AX6" s="15"/>
      <c r="AY6" s="15"/>
      <c r="AZ6" s="15"/>
      <c r="BA6" s="15"/>
      <c r="BB6" s="15"/>
      <c r="BC6" s="15"/>
    </row>
    <row r="7" spans="1:55">
      <c r="A7" s="133"/>
      <c r="B7" s="133"/>
      <c r="C7" s="134" t="s">
        <v>127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32"/>
      <c r="AU7" s="32"/>
      <c r="AV7" s="15"/>
      <c r="AW7" s="15"/>
      <c r="AX7" s="15"/>
      <c r="AY7" s="15"/>
      <c r="AZ7" s="15"/>
      <c r="BA7" s="15"/>
      <c r="BB7" s="15"/>
      <c r="BC7" s="15"/>
    </row>
    <row r="8" spans="1:55">
      <c r="A8" s="133"/>
      <c r="B8" s="133"/>
      <c r="C8" s="32">
        <v>1</v>
      </c>
      <c r="D8" s="32">
        <v>2</v>
      </c>
      <c r="E8" s="32">
        <v>3</v>
      </c>
      <c r="F8" s="32">
        <v>4</v>
      </c>
      <c r="G8" s="32">
        <v>5</v>
      </c>
      <c r="H8" s="32">
        <v>6</v>
      </c>
      <c r="I8" s="32">
        <v>7</v>
      </c>
      <c r="J8" s="32">
        <v>8</v>
      </c>
      <c r="K8" s="32">
        <v>9</v>
      </c>
      <c r="L8" s="32">
        <v>10</v>
      </c>
      <c r="M8" s="32">
        <v>11</v>
      </c>
      <c r="N8" s="32">
        <v>12</v>
      </c>
      <c r="O8" s="32">
        <v>13</v>
      </c>
      <c r="P8" s="32">
        <v>14</v>
      </c>
      <c r="Q8" s="32">
        <v>15</v>
      </c>
      <c r="R8" s="32">
        <v>16</v>
      </c>
      <c r="S8" s="32">
        <v>17</v>
      </c>
      <c r="T8" s="32">
        <v>18</v>
      </c>
      <c r="U8" s="32">
        <v>19</v>
      </c>
      <c r="V8" s="32">
        <v>20</v>
      </c>
      <c r="W8" s="32">
        <v>21</v>
      </c>
      <c r="X8" s="32">
        <v>22</v>
      </c>
      <c r="Y8" s="32">
        <v>23</v>
      </c>
      <c r="Z8" s="32">
        <v>24</v>
      </c>
      <c r="AA8" s="32">
        <v>25</v>
      </c>
      <c r="AB8" s="32">
        <v>26</v>
      </c>
      <c r="AC8" s="32">
        <v>27</v>
      </c>
      <c r="AD8" s="32">
        <v>28</v>
      </c>
      <c r="AE8" s="32">
        <v>29</v>
      </c>
      <c r="AF8" s="32">
        <v>30</v>
      </c>
      <c r="AG8" s="32">
        <v>31</v>
      </c>
      <c r="AH8" s="32">
        <v>32</v>
      </c>
      <c r="AI8" s="32">
        <v>33</v>
      </c>
      <c r="AJ8" s="32">
        <v>34</v>
      </c>
      <c r="AK8" s="32">
        <v>35</v>
      </c>
      <c r="AL8" s="32">
        <v>36</v>
      </c>
      <c r="AM8" s="32">
        <v>37</v>
      </c>
      <c r="AN8" s="32">
        <v>38</v>
      </c>
      <c r="AO8" s="32">
        <v>39</v>
      </c>
      <c r="AP8" s="32">
        <v>40</v>
      </c>
      <c r="AQ8" s="32">
        <v>41</v>
      </c>
      <c r="AR8" s="32">
        <v>42</v>
      </c>
      <c r="AS8" s="32">
        <v>43</v>
      </c>
      <c r="AT8" s="32">
        <v>44</v>
      </c>
      <c r="AU8" s="32">
        <v>45</v>
      </c>
      <c r="AV8" s="15"/>
      <c r="AW8" s="15"/>
      <c r="AX8" s="15"/>
      <c r="AY8" s="15"/>
      <c r="AZ8" s="15"/>
      <c r="BA8" s="15"/>
      <c r="BB8" s="15"/>
      <c r="BC8" s="15"/>
    </row>
    <row r="9" spans="1:55" s="21" customFormat="1">
      <c r="A9" s="129" t="s">
        <v>128</v>
      </c>
      <c r="B9" s="12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 t="s">
        <v>75</v>
      </c>
      <c r="U9" s="20" t="s">
        <v>75</v>
      </c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>
        <f>SUM(AR10:AR25)</f>
        <v>0</v>
      </c>
      <c r="AS9" s="20">
        <f>SUM(AS10:AS25)</f>
        <v>0</v>
      </c>
      <c r="AT9" s="20" t="s">
        <v>75</v>
      </c>
      <c r="AU9" s="20" t="s">
        <v>75</v>
      </c>
      <c r="AV9" s="20" t="s">
        <v>75</v>
      </c>
      <c r="AW9" s="20" t="s">
        <v>75</v>
      </c>
      <c r="AX9" s="20" t="s">
        <v>75</v>
      </c>
      <c r="AY9" s="20" t="s">
        <v>75</v>
      </c>
      <c r="AZ9" s="20" t="s">
        <v>75</v>
      </c>
      <c r="BA9" s="20" t="s">
        <v>75</v>
      </c>
      <c r="BB9" s="20" t="s">
        <v>75</v>
      </c>
      <c r="BC9" s="20" t="e">
        <f>BC10+BC11+BC12+BC13+BC14+BC15+BC16+#REF!+BC18+BC21+BC23+BC24+BC25+#REF!+#REF!+#REF!+#REF!+#REF!</f>
        <v>#REF!</v>
      </c>
    </row>
    <row r="10" spans="1:55" ht="15.6">
      <c r="A10" s="70" t="s">
        <v>149</v>
      </c>
      <c r="B10" s="1" t="s">
        <v>84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23" t="s">
        <v>75</v>
      </c>
      <c r="U10" s="23" t="s">
        <v>75</v>
      </c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 t="s">
        <v>75</v>
      </c>
      <c r="AU10" s="32" t="s">
        <v>75</v>
      </c>
      <c r="AV10" s="32" t="s">
        <v>75</v>
      </c>
      <c r="AW10" s="32" t="s">
        <v>75</v>
      </c>
      <c r="AX10" s="32" t="s">
        <v>75</v>
      </c>
      <c r="AY10" s="32" t="s">
        <v>75</v>
      </c>
      <c r="AZ10" s="32" t="s">
        <v>75</v>
      </c>
      <c r="BA10" s="32" t="s">
        <v>75</v>
      </c>
      <c r="BB10" s="32" t="s">
        <v>75</v>
      </c>
      <c r="BC10" s="32">
        <f>SUM(C10:AT10)</f>
        <v>0</v>
      </c>
    </row>
    <row r="11" spans="1:55" ht="15.6">
      <c r="A11" s="70" t="s">
        <v>150</v>
      </c>
      <c r="B11" s="1" t="s">
        <v>85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3" t="s">
        <v>75</v>
      </c>
      <c r="U11" s="23" t="s">
        <v>75</v>
      </c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 t="s">
        <v>75</v>
      </c>
      <c r="AU11" s="32" t="s">
        <v>75</v>
      </c>
      <c r="AV11" s="32" t="s">
        <v>75</v>
      </c>
      <c r="AW11" s="32" t="s">
        <v>75</v>
      </c>
      <c r="AX11" s="32" t="s">
        <v>75</v>
      </c>
      <c r="AY11" s="32" t="s">
        <v>75</v>
      </c>
      <c r="AZ11" s="32" t="s">
        <v>75</v>
      </c>
      <c r="BA11" s="32" t="s">
        <v>75</v>
      </c>
      <c r="BB11" s="32" t="s">
        <v>75</v>
      </c>
      <c r="BC11" s="32">
        <f t="shared" ref="BC11:BC25" si="0">SUM(C11:AT11)</f>
        <v>0</v>
      </c>
    </row>
    <row r="12" spans="1:55" ht="15.6">
      <c r="A12" s="70" t="s">
        <v>151</v>
      </c>
      <c r="B12" s="1" t="s">
        <v>86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3" t="s">
        <v>75</v>
      </c>
      <c r="U12" s="23" t="s">
        <v>75</v>
      </c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 t="s">
        <v>75</v>
      </c>
      <c r="AU12" s="37" t="s">
        <v>75</v>
      </c>
      <c r="AV12" s="37" t="s">
        <v>75</v>
      </c>
      <c r="AW12" s="37" t="s">
        <v>75</v>
      </c>
      <c r="AX12" s="37" t="s">
        <v>75</v>
      </c>
      <c r="AY12" s="37" t="s">
        <v>75</v>
      </c>
      <c r="AZ12" s="37" t="s">
        <v>75</v>
      </c>
      <c r="BA12" s="37" t="s">
        <v>75</v>
      </c>
      <c r="BB12" s="37" t="s">
        <v>75</v>
      </c>
      <c r="BC12" s="32">
        <f t="shared" si="0"/>
        <v>0</v>
      </c>
    </row>
    <row r="13" spans="1:55" ht="15.6">
      <c r="A13" s="70" t="s">
        <v>152</v>
      </c>
      <c r="B13" s="1" t="s">
        <v>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23" t="s">
        <v>75</v>
      </c>
      <c r="U13" s="23" t="s">
        <v>75</v>
      </c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 t="s">
        <v>75</v>
      </c>
      <c r="AU13" s="32" t="s">
        <v>75</v>
      </c>
      <c r="AV13" s="32" t="s">
        <v>75</v>
      </c>
      <c r="AW13" s="32" t="s">
        <v>75</v>
      </c>
      <c r="AX13" s="32" t="s">
        <v>75</v>
      </c>
      <c r="AY13" s="32" t="s">
        <v>75</v>
      </c>
      <c r="AZ13" s="32" t="s">
        <v>75</v>
      </c>
      <c r="BA13" s="32" t="s">
        <v>75</v>
      </c>
      <c r="BB13" s="32" t="s">
        <v>75</v>
      </c>
      <c r="BC13" s="32">
        <f t="shared" si="0"/>
        <v>0</v>
      </c>
    </row>
    <row r="14" spans="1:55" ht="15.6">
      <c r="A14" s="70" t="s">
        <v>153</v>
      </c>
      <c r="B14" s="1" t="s">
        <v>4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3" t="s">
        <v>75</v>
      </c>
      <c r="U14" s="23" t="s">
        <v>75</v>
      </c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 t="s">
        <v>75</v>
      </c>
      <c r="AU14" s="32" t="s">
        <v>75</v>
      </c>
      <c r="AV14" s="32" t="s">
        <v>75</v>
      </c>
      <c r="AW14" s="32" t="s">
        <v>75</v>
      </c>
      <c r="AX14" s="32" t="s">
        <v>75</v>
      </c>
      <c r="AY14" s="32" t="s">
        <v>75</v>
      </c>
      <c r="AZ14" s="32" t="s">
        <v>75</v>
      </c>
      <c r="BA14" s="32" t="s">
        <v>75</v>
      </c>
      <c r="BB14" s="32" t="s">
        <v>75</v>
      </c>
      <c r="BC14" s="32">
        <f t="shared" si="0"/>
        <v>0</v>
      </c>
    </row>
    <row r="15" spans="1:55" ht="15.6">
      <c r="A15" s="70" t="s">
        <v>154</v>
      </c>
      <c r="B15" s="1" t="s">
        <v>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3" t="s">
        <v>75</v>
      </c>
      <c r="U15" s="23" t="s">
        <v>75</v>
      </c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 t="s">
        <v>75</v>
      </c>
      <c r="AU15" s="32" t="s">
        <v>75</v>
      </c>
      <c r="AV15" s="32" t="s">
        <v>75</v>
      </c>
      <c r="AW15" s="32" t="s">
        <v>75</v>
      </c>
      <c r="AX15" s="32" t="s">
        <v>75</v>
      </c>
      <c r="AY15" s="32" t="s">
        <v>75</v>
      </c>
      <c r="AZ15" s="32" t="s">
        <v>75</v>
      </c>
      <c r="BA15" s="32" t="s">
        <v>75</v>
      </c>
      <c r="BB15" s="32" t="s">
        <v>75</v>
      </c>
      <c r="BC15" s="32">
        <f t="shared" si="0"/>
        <v>0</v>
      </c>
    </row>
    <row r="16" spans="1:55" ht="15.6">
      <c r="A16" s="70" t="s">
        <v>155</v>
      </c>
      <c r="B16" s="1" t="s">
        <v>6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23" t="s">
        <v>75</v>
      </c>
      <c r="U16" s="23" t="s">
        <v>75</v>
      </c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 t="s">
        <v>75</v>
      </c>
      <c r="AU16" s="32" t="s">
        <v>75</v>
      </c>
      <c r="AV16" s="32" t="s">
        <v>75</v>
      </c>
      <c r="AW16" s="32" t="s">
        <v>75</v>
      </c>
      <c r="AX16" s="32" t="s">
        <v>75</v>
      </c>
      <c r="AY16" s="32" t="s">
        <v>75</v>
      </c>
      <c r="AZ16" s="32" t="s">
        <v>75</v>
      </c>
      <c r="BA16" s="32" t="s">
        <v>75</v>
      </c>
      <c r="BB16" s="32" t="s">
        <v>75</v>
      </c>
      <c r="BC16" s="32">
        <f t="shared" si="0"/>
        <v>0</v>
      </c>
    </row>
    <row r="17" spans="1:55" ht="15.6">
      <c r="A17" s="70" t="s">
        <v>159</v>
      </c>
      <c r="B17" s="1" t="s">
        <v>158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23"/>
      <c r="U17" s="23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</row>
    <row r="18" spans="1:55" ht="15.6">
      <c r="A18" s="70" t="s">
        <v>156</v>
      </c>
      <c r="B18" s="2" t="s">
        <v>160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3" t="s">
        <v>75</v>
      </c>
      <c r="U18" s="23" t="s">
        <v>75</v>
      </c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 t="s">
        <v>75</v>
      </c>
      <c r="AU18" s="37" t="s">
        <v>75</v>
      </c>
      <c r="AV18" s="37" t="s">
        <v>75</v>
      </c>
      <c r="AW18" s="37" t="s">
        <v>75</v>
      </c>
      <c r="AX18" s="37" t="s">
        <v>75</v>
      </c>
      <c r="AY18" s="37" t="s">
        <v>75</v>
      </c>
      <c r="AZ18" s="37" t="s">
        <v>75</v>
      </c>
      <c r="BA18" s="37" t="s">
        <v>75</v>
      </c>
      <c r="BB18" s="37" t="s">
        <v>75</v>
      </c>
      <c r="BC18" s="32">
        <f t="shared" si="0"/>
        <v>0</v>
      </c>
    </row>
    <row r="19" spans="1:55" ht="15.6">
      <c r="A19" s="70" t="s">
        <v>157</v>
      </c>
      <c r="B19" s="2" t="s">
        <v>161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23"/>
      <c r="U19" s="23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</row>
    <row r="20" spans="1:55" ht="15.6">
      <c r="A20" s="70"/>
      <c r="B20" s="2" t="s">
        <v>88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23"/>
      <c r="U20" s="23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</row>
    <row r="21" spans="1:55" ht="15.6">
      <c r="A21" s="70" t="s">
        <v>162</v>
      </c>
      <c r="B21" s="1" t="s">
        <v>7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23" t="s">
        <v>75</v>
      </c>
      <c r="U21" s="23" t="s">
        <v>75</v>
      </c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 t="s">
        <v>75</v>
      </c>
      <c r="AU21" s="71" t="s">
        <v>75</v>
      </c>
      <c r="AV21" s="71" t="s">
        <v>75</v>
      </c>
      <c r="AW21" s="71" t="s">
        <v>75</v>
      </c>
      <c r="AX21" s="71" t="s">
        <v>75</v>
      </c>
      <c r="AY21" s="71" t="s">
        <v>75</v>
      </c>
      <c r="AZ21" s="71" t="s">
        <v>75</v>
      </c>
      <c r="BA21" s="71" t="s">
        <v>75</v>
      </c>
      <c r="BB21" s="71" t="s">
        <v>75</v>
      </c>
      <c r="BC21" s="71">
        <f t="shared" ref="BC21" si="1">SUM(C21:AT21)</f>
        <v>0</v>
      </c>
    </row>
    <row r="22" spans="1:55" ht="15.6">
      <c r="A22" s="70" t="s">
        <v>163</v>
      </c>
      <c r="B22" s="1" t="s">
        <v>164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23"/>
      <c r="U22" s="23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</row>
    <row r="23" spans="1:55" ht="15.6">
      <c r="A23" s="70" t="s">
        <v>165</v>
      </c>
      <c r="B23" s="1" t="s">
        <v>87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3" t="s">
        <v>75</v>
      </c>
      <c r="U23" s="23" t="s">
        <v>75</v>
      </c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 t="s">
        <v>75</v>
      </c>
      <c r="AU23" s="32" t="s">
        <v>75</v>
      </c>
      <c r="AV23" s="32" t="s">
        <v>75</v>
      </c>
      <c r="AW23" s="32" t="s">
        <v>75</v>
      </c>
      <c r="AX23" s="32" t="s">
        <v>75</v>
      </c>
      <c r="AY23" s="32" t="s">
        <v>75</v>
      </c>
      <c r="AZ23" s="32" t="s">
        <v>75</v>
      </c>
      <c r="BA23" s="32" t="s">
        <v>75</v>
      </c>
      <c r="BB23" s="32" t="s">
        <v>75</v>
      </c>
      <c r="BC23" s="32">
        <f t="shared" si="0"/>
        <v>0</v>
      </c>
    </row>
    <row r="24" spans="1:55" ht="15.6">
      <c r="A24" s="70" t="s">
        <v>166</v>
      </c>
      <c r="B24" s="2" t="s">
        <v>9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3" t="s">
        <v>75</v>
      </c>
      <c r="U24" s="23" t="s">
        <v>75</v>
      </c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 t="s">
        <v>75</v>
      </c>
      <c r="AU24" s="37" t="s">
        <v>75</v>
      </c>
      <c r="AV24" s="37" t="s">
        <v>75</v>
      </c>
      <c r="AW24" s="37" t="s">
        <v>75</v>
      </c>
      <c r="AX24" s="37" t="s">
        <v>75</v>
      </c>
      <c r="AY24" s="37" t="s">
        <v>75</v>
      </c>
      <c r="AZ24" s="37" t="s">
        <v>75</v>
      </c>
      <c r="BA24" s="37" t="s">
        <v>75</v>
      </c>
      <c r="BB24" s="37" t="s">
        <v>75</v>
      </c>
      <c r="BC24" s="32">
        <f t="shared" si="0"/>
        <v>0</v>
      </c>
    </row>
    <row r="25" spans="1:55" ht="15.6">
      <c r="A25" s="39" t="s">
        <v>167</v>
      </c>
      <c r="B25" s="39" t="s">
        <v>89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23" t="s">
        <v>75</v>
      </c>
      <c r="U25" s="23" t="s">
        <v>75</v>
      </c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 t="s">
        <v>75</v>
      </c>
      <c r="AU25" s="32" t="s">
        <v>75</v>
      </c>
      <c r="AV25" s="32" t="s">
        <v>75</v>
      </c>
      <c r="AW25" s="32" t="s">
        <v>75</v>
      </c>
      <c r="AX25" s="32" t="s">
        <v>75</v>
      </c>
      <c r="AY25" s="32" t="s">
        <v>75</v>
      </c>
      <c r="AZ25" s="32" t="s">
        <v>75</v>
      </c>
      <c r="BA25" s="32" t="s">
        <v>75</v>
      </c>
      <c r="BB25" s="32" t="s">
        <v>75</v>
      </c>
      <c r="BC25" s="32">
        <f t="shared" si="0"/>
        <v>0</v>
      </c>
    </row>
    <row r="26" spans="1:55" s="21" customFormat="1">
      <c r="A26" s="24" t="s">
        <v>129</v>
      </c>
      <c r="B26" s="24" t="s">
        <v>130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 t="s">
        <v>75</v>
      </c>
      <c r="U26" s="20" t="s">
        <v>75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 t="s">
        <v>75</v>
      </c>
      <c r="AU26" s="20" t="s">
        <v>75</v>
      </c>
      <c r="AV26" s="20" t="s">
        <v>75</v>
      </c>
      <c r="AW26" s="20" t="s">
        <v>75</v>
      </c>
      <c r="AX26" s="20" t="s">
        <v>75</v>
      </c>
      <c r="AY26" s="20" t="s">
        <v>75</v>
      </c>
      <c r="AZ26" s="20" t="s">
        <v>75</v>
      </c>
      <c r="BA26" s="20" t="s">
        <v>75</v>
      </c>
      <c r="BB26" s="20" t="s">
        <v>75</v>
      </c>
      <c r="BC26" s="20"/>
    </row>
    <row r="27" spans="1:55">
      <c r="A27" s="22" t="s">
        <v>10</v>
      </c>
      <c r="B27" s="22" t="s">
        <v>11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23" t="s">
        <v>75</v>
      </c>
      <c r="U27" s="23" t="s">
        <v>75</v>
      </c>
      <c r="V27" s="96">
        <v>2</v>
      </c>
      <c r="W27" s="96">
        <v>2</v>
      </c>
      <c r="X27" s="96">
        <v>2</v>
      </c>
      <c r="Y27" s="96">
        <v>2</v>
      </c>
      <c r="Z27" s="96">
        <v>2</v>
      </c>
      <c r="AA27" s="96">
        <v>2</v>
      </c>
      <c r="AB27" s="96">
        <v>4</v>
      </c>
      <c r="AC27" s="96">
        <v>2</v>
      </c>
      <c r="AD27" s="96">
        <v>2</v>
      </c>
      <c r="AE27" s="96">
        <v>2</v>
      </c>
      <c r="AF27" s="96">
        <v>2</v>
      </c>
      <c r="AG27" s="96">
        <v>2</v>
      </c>
      <c r="AH27" s="96">
        <v>2</v>
      </c>
      <c r="AI27" s="96">
        <v>2</v>
      </c>
      <c r="AJ27" s="96">
        <v>4</v>
      </c>
      <c r="AK27" s="96">
        <v>2</v>
      </c>
      <c r="AL27" s="96">
        <v>4</v>
      </c>
      <c r="AM27" s="96">
        <v>4</v>
      </c>
      <c r="AN27" s="96">
        <v>4</v>
      </c>
      <c r="AO27" s="96"/>
      <c r="AP27" s="96"/>
      <c r="AQ27" s="96"/>
      <c r="AR27" s="96"/>
      <c r="AS27" s="95"/>
      <c r="AT27" s="96" t="s">
        <v>75</v>
      </c>
      <c r="AU27" s="96" t="s">
        <v>75</v>
      </c>
      <c r="AV27" s="96" t="s">
        <v>75</v>
      </c>
      <c r="AW27" s="96" t="s">
        <v>75</v>
      </c>
      <c r="AX27" s="96" t="s">
        <v>75</v>
      </c>
      <c r="AY27" s="96" t="s">
        <v>75</v>
      </c>
      <c r="AZ27" s="96" t="s">
        <v>75</v>
      </c>
      <c r="BA27" s="96" t="s">
        <v>75</v>
      </c>
      <c r="BB27" s="96" t="s">
        <v>75</v>
      </c>
      <c r="BC27" s="96">
        <f>SUM(C27:S27,V27:AR27)</f>
        <v>48</v>
      </c>
    </row>
    <row r="28" spans="1:55" s="40" customFormat="1" ht="15.6">
      <c r="A28" s="22" t="s">
        <v>12</v>
      </c>
      <c r="B28" s="22" t="s">
        <v>4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42" t="s">
        <v>75</v>
      </c>
      <c r="U28" s="42" t="s">
        <v>75</v>
      </c>
      <c r="V28" s="96">
        <v>4</v>
      </c>
      <c r="W28" s="96">
        <v>4</v>
      </c>
      <c r="X28" s="96">
        <v>4</v>
      </c>
      <c r="Y28" s="96">
        <v>4</v>
      </c>
      <c r="Z28" s="96">
        <v>4</v>
      </c>
      <c r="AA28" s="96">
        <v>2</v>
      </c>
      <c r="AB28" s="96">
        <v>2</v>
      </c>
      <c r="AC28" s="96">
        <v>2</v>
      </c>
      <c r="AD28" s="96">
        <v>2</v>
      </c>
      <c r="AE28" s="96">
        <v>2</v>
      </c>
      <c r="AF28" s="96">
        <v>2</v>
      </c>
      <c r="AG28" s="96">
        <v>2</v>
      </c>
      <c r="AH28" s="96">
        <v>2</v>
      </c>
      <c r="AI28" s="96">
        <v>2</v>
      </c>
      <c r="AJ28" s="96">
        <v>2</v>
      </c>
      <c r="AK28" s="96">
        <v>2</v>
      </c>
      <c r="AL28" s="96">
        <v>2</v>
      </c>
      <c r="AM28" s="96">
        <v>2</v>
      </c>
      <c r="AN28" s="96">
        <v>2</v>
      </c>
      <c r="AO28" s="96"/>
      <c r="AP28" s="96"/>
      <c r="AQ28" s="96"/>
      <c r="AR28" s="57"/>
      <c r="AS28" s="57"/>
      <c r="AT28" s="57" t="s">
        <v>75</v>
      </c>
      <c r="AU28" s="57" t="s">
        <v>75</v>
      </c>
      <c r="AV28" s="57" t="s">
        <v>75</v>
      </c>
      <c r="AW28" s="57" t="s">
        <v>75</v>
      </c>
      <c r="AX28" s="57" t="s">
        <v>75</v>
      </c>
      <c r="AY28" s="57" t="s">
        <v>75</v>
      </c>
      <c r="AZ28" s="57" t="s">
        <v>75</v>
      </c>
      <c r="BA28" s="57" t="s">
        <v>75</v>
      </c>
      <c r="BB28" s="57" t="s">
        <v>75</v>
      </c>
      <c r="BC28" s="57">
        <f>SUM(C28:AT28)</f>
        <v>48</v>
      </c>
    </row>
    <row r="29" spans="1:55" s="40" customFormat="1" ht="15.6">
      <c r="A29" s="22" t="s">
        <v>13</v>
      </c>
      <c r="B29" s="22" t="s">
        <v>3</v>
      </c>
      <c r="C29" s="57">
        <v>2</v>
      </c>
      <c r="D29" s="72">
        <v>2</v>
      </c>
      <c r="E29" s="72">
        <v>2</v>
      </c>
      <c r="F29" s="72">
        <v>2</v>
      </c>
      <c r="G29" s="72">
        <v>4</v>
      </c>
      <c r="H29" s="72">
        <v>2</v>
      </c>
      <c r="I29" s="72">
        <v>2</v>
      </c>
      <c r="J29" s="72">
        <v>2</v>
      </c>
      <c r="K29" s="72">
        <v>2</v>
      </c>
      <c r="L29" s="72">
        <v>2</v>
      </c>
      <c r="M29" s="72">
        <v>2</v>
      </c>
      <c r="N29" s="72">
        <v>2</v>
      </c>
      <c r="O29" s="72">
        <v>2</v>
      </c>
      <c r="P29" s="72">
        <v>2</v>
      </c>
      <c r="Q29" s="72">
        <v>2</v>
      </c>
      <c r="R29" s="72">
        <v>2</v>
      </c>
      <c r="S29" s="72">
        <v>2</v>
      </c>
      <c r="T29" s="42" t="s">
        <v>75</v>
      </c>
      <c r="U29" s="42" t="s">
        <v>75</v>
      </c>
      <c r="V29" s="57">
        <v>2</v>
      </c>
      <c r="W29" s="72">
        <v>2</v>
      </c>
      <c r="X29" s="72">
        <v>2</v>
      </c>
      <c r="Y29" s="72">
        <v>2</v>
      </c>
      <c r="Z29" s="72">
        <v>2</v>
      </c>
      <c r="AA29" s="72">
        <v>2</v>
      </c>
      <c r="AB29" s="72">
        <v>2</v>
      </c>
      <c r="AC29" s="72">
        <v>2</v>
      </c>
      <c r="AD29" s="72">
        <v>2</v>
      </c>
      <c r="AE29" s="72">
        <v>2</v>
      </c>
      <c r="AF29" s="72">
        <v>2</v>
      </c>
      <c r="AG29" s="72">
        <v>2</v>
      </c>
      <c r="AH29" s="72">
        <v>2</v>
      </c>
      <c r="AI29" s="72">
        <v>2</v>
      </c>
      <c r="AJ29" s="72">
        <v>2</v>
      </c>
      <c r="AK29" s="72">
        <v>2</v>
      </c>
      <c r="AL29" s="72"/>
      <c r="AM29" s="72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>
        <f>SUM(C29:S29,V29:AQ29)</f>
        <v>68</v>
      </c>
    </row>
    <row r="30" spans="1:55" s="40" customFormat="1" ht="15.6">
      <c r="A30" s="22" t="s">
        <v>14</v>
      </c>
      <c r="B30" s="22" t="s">
        <v>5</v>
      </c>
      <c r="C30" s="72">
        <v>2</v>
      </c>
      <c r="D30" s="72">
        <v>2</v>
      </c>
      <c r="E30" s="72">
        <v>2</v>
      </c>
      <c r="F30" s="72">
        <v>2</v>
      </c>
      <c r="G30" s="72">
        <v>2</v>
      </c>
      <c r="H30" s="72">
        <v>2</v>
      </c>
      <c r="I30" s="72">
        <v>2</v>
      </c>
      <c r="J30" s="72">
        <v>4</v>
      </c>
      <c r="K30" s="72">
        <v>2</v>
      </c>
      <c r="L30" s="72">
        <v>2</v>
      </c>
      <c r="M30" s="72">
        <v>2</v>
      </c>
      <c r="N30" s="72">
        <v>2</v>
      </c>
      <c r="O30" s="72">
        <v>2</v>
      </c>
      <c r="P30" s="72">
        <v>2</v>
      </c>
      <c r="Q30" s="72">
        <v>2</v>
      </c>
      <c r="R30" s="72">
        <v>2</v>
      </c>
      <c r="S30" s="72">
        <v>2</v>
      </c>
      <c r="T30" s="42" t="s">
        <v>75</v>
      </c>
      <c r="U30" s="42" t="s">
        <v>75</v>
      </c>
      <c r="V30" s="57">
        <v>2</v>
      </c>
      <c r="W30" s="57">
        <v>2</v>
      </c>
      <c r="X30" s="57">
        <v>2</v>
      </c>
      <c r="Y30" s="57">
        <v>2</v>
      </c>
      <c r="Z30" s="57">
        <v>2</v>
      </c>
      <c r="AA30" s="57">
        <v>2</v>
      </c>
      <c r="AB30" s="57">
        <v>2</v>
      </c>
      <c r="AC30" s="57">
        <v>2</v>
      </c>
      <c r="AD30" s="57">
        <v>2</v>
      </c>
      <c r="AE30" s="57">
        <v>2</v>
      </c>
      <c r="AF30" s="57">
        <v>2</v>
      </c>
      <c r="AG30" s="57">
        <v>2</v>
      </c>
      <c r="AH30" s="57">
        <v>2</v>
      </c>
      <c r="AI30" s="57">
        <v>2</v>
      </c>
      <c r="AJ30" s="57">
        <v>2</v>
      </c>
      <c r="AK30" s="57">
        <v>2</v>
      </c>
      <c r="AL30" s="57"/>
      <c r="AM30" s="57"/>
      <c r="AN30" s="57"/>
      <c r="AO30" s="57"/>
      <c r="AP30" s="57"/>
      <c r="AQ30" s="57"/>
      <c r="AR30" s="57"/>
      <c r="AS30" s="57"/>
      <c r="AT30" s="57" t="s">
        <v>75</v>
      </c>
      <c r="AU30" s="57" t="s">
        <v>75</v>
      </c>
      <c r="AV30" s="57" t="s">
        <v>75</v>
      </c>
      <c r="AW30" s="57" t="s">
        <v>75</v>
      </c>
      <c r="AX30" s="57" t="s">
        <v>75</v>
      </c>
      <c r="AY30" s="57" t="s">
        <v>75</v>
      </c>
      <c r="AZ30" s="57" t="s">
        <v>75</v>
      </c>
      <c r="BA30" s="57" t="s">
        <v>75</v>
      </c>
      <c r="BB30" s="57" t="s">
        <v>75</v>
      </c>
      <c r="BC30" s="57">
        <f t="shared" ref="BC30:BC35" si="2">SUM(C30:AT30)</f>
        <v>68</v>
      </c>
    </row>
    <row r="31" spans="1:55" s="40" customFormat="1" ht="15.6">
      <c r="A31" s="22" t="s">
        <v>176</v>
      </c>
      <c r="B31" s="22" t="s">
        <v>177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42"/>
      <c r="U31" s="42"/>
      <c r="V31" s="72">
        <v>2</v>
      </c>
      <c r="W31" s="72">
        <v>2</v>
      </c>
      <c r="X31" s="72">
        <v>2</v>
      </c>
      <c r="Y31" s="72">
        <v>2</v>
      </c>
      <c r="Z31" s="72">
        <v>2</v>
      </c>
      <c r="AA31" s="72">
        <v>2</v>
      </c>
      <c r="AB31" s="72">
        <v>2</v>
      </c>
      <c r="AC31" s="72">
        <v>2</v>
      </c>
      <c r="AD31" s="72">
        <v>2</v>
      </c>
      <c r="AE31" s="72">
        <v>2</v>
      </c>
      <c r="AF31" s="72">
        <v>2</v>
      </c>
      <c r="AG31" s="72">
        <v>2</v>
      </c>
      <c r="AH31" s="72">
        <v>2</v>
      </c>
      <c r="AI31" s="72">
        <v>2</v>
      </c>
      <c r="AJ31" s="72"/>
      <c r="AK31" s="72">
        <v>2</v>
      </c>
      <c r="AL31" s="72">
        <v>4</v>
      </c>
      <c r="AM31" s="72">
        <v>2</v>
      </c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>
        <f>SUM(V31:AS31)</f>
        <v>36</v>
      </c>
    </row>
    <row r="32" spans="1:55" s="40" customFormat="1" ht="15.6">
      <c r="A32" s="24" t="s">
        <v>131</v>
      </c>
      <c r="B32" s="24" t="s">
        <v>132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 t="s">
        <v>75</v>
      </c>
      <c r="U32" s="42" t="s">
        <v>75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 t="s">
        <v>75</v>
      </c>
      <c r="AU32" s="42" t="s">
        <v>75</v>
      </c>
      <c r="AV32" s="42" t="s">
        <v>75</v>
      </c>
      <c r="AW32" s="42" t="s">
        <v>75</v>
      </c>
      <c r="AX32" s="42" t="s">
        <v>75</v>
      </c>
      <c r="AY32" s="42" t="s">
        <v>75</v>
      </c>
      <c r="AZ32" s="42" t="s">
        <v>75</v>
      </c>
      <c r="BA32" s="42" t="s">
        <v>75</v>
      </c>
      <c r="BB32" s="42" t="s">
        <v>75</v>
      </c>
      <c r="BC32" s="42"/>
    </row>
    <row r="33" spans="1:55" s="40" customFormat="1" ht="15.6">
      <c r="A33" s="3" t="s">
        <v>15</v>
      </c>
      <c r="B33" s="4" t="s">
        <v>16</v>
      </c>
      <c r="C33" s="57">
        <v>4</v>
      </c>
      <c r="D33" s="72">
        <v>6</v>
      </c>
      <c r="E33" s="72">
        <v>4</v>
      </c>
      <c r="F33" s="72">
        <v>4</v>
      </c>
      <c r="G33" s="72">
        <v>4</v>
      </c>
      <c r="H33" s="72">
        <v>4</v>
      </c>
      <c r="I33" s="72">
        <v>4</v>
      </c>
      <c r="J33" s="72">
        <v>4</v>
      </c>
      <c r="K33" s="72">
        <v>4</v>
      </c>
      <c r="L33" s="72">
        <v>4</v>
      </c>
      <c r="M33" s="72">
        <v>4</v>
      </c>
      <c r="N33" s="72">
        <v>4</v>
      </c>
      <c r="O33" s="72">
        <v>4</v>
      </c>
      <c r="P33" s="72">
        <v>4</v>
      </c>
      <c r="Q33" s="72">
        <v>4</v>
      </c>
      <c r="R33" s="72">
        <v>4</v>
      </c>
      <c r="S33" s="57">
        <v>6</v>
      </c>
      <c r="T33" s="42" t="s">
        <v>75</v>
      </c>
      <c r="U33" s="42" t="s">
        <v>75</v>
      </c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 t="s">
        <v>75</v>
      </c>
      <c r="AU33" s="57" t="s">
        <v>75</v>
      </c>
      <c r="AV33" s="57" t="s">
        <v>75</v>
      </c>
      <c r="AW33" s="57" t="s">
        <v>75</v>
      </c>
      <c r="AX33" s="57" t="s">
        <v>75</v>
      </c>
      <c r="AY33" s="57" t="s">
        <v>75</v>
      </c>
      <c r="AZ33" s="57" t="s">
        <v>75</v>
      </c>
      <c r="BA33" s="57" t="s">
        <v>75</v>
      </c>
      <c r="BB33" s="57" t="s">
        <v>75</v>
      </c>
      <c r="BC33" s="57">
        <f t="shared" si="2"/>
        <v>72</v>
      </c>
    </row>
    <row r="34" spans="1:55" s="40" customFormat="1" ht="15.6">
      <c r="A34" s="3" t="s">
        <v>17</v>
      </c>
      <c r="B34" s="4" t="s">
        <v>8</v>
      </c>
      <c r="C34" s="57">
        <v>6</v>
      </c>
      <c r="D34" s="57">
        <v>4</v>
      </c>
      <c r="E34" s="57">
        <v>6</v>
      </c>
      <c r="F34" s="57">
        <v>4</v>
      </c>
      <c r="G34" s="57">
        <v>6</v>
      </c>
      <c r="H34" s="57">
        <v>6</v>
      </c>
      <c r="I34" s="57">
        <v>6</v>
      </c>
      <c r="J34" s="57">
        <v>4</v>
      </c>
      <c r="K34" s="57">
        <v>6</v>
      </c>
      <c r="L34" s="57">
        <v>4</v>
      </c>
      <c r="M34" s="57">
        <v>6</v>
      </c>
      <c r="N34" s="57">
        <v>6</v>
      </c>
      <c r="O34" s="57">
        <v>6</v>
      </c>
      <c r="P34" s="57">
        <v>6</v>
      </c>
      <c r="Q34" s="57">
        <v>4</v>
      </c>
      <c r="R34" s="57">
        <v>6</v>
      </c>
      <c r="S34" s="57">
        <v>4</v>
      </c>
      <c r="T34" s="42" t="s">
        <v>75</v>
      </c>
      <c r="U34" s="42" t="s">
        <v>75</v>
      </c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 t="s">
        <v>75</v>
      </c>
      <c r="AU34" s="57" t="s">
        <v>75</v>
      </c>
      <c r="AV34" s="57" t="s">
        <v>75</v>
      </c>
      <c r="AW34" s="57" t="s">
        <v>75</v>
      </c>
      <c r="AX34" s="57" t="s">
        <v>75</v>
      </c>
      <c r="AY34" s="57" t="s">
        <v>75</v>
      </c>
      <c r="AZ34" s="57" t="s">
        <v>75</v>
      </c>
      <c r="BA34" s="57" t="s">
        <v>75</v>
      </c>
      <c r="BB34" s="57" t="s">
        <v>75</v>
      </c>
      <c r="BC34" s="57">
        <f>SUM(C34:S34,V34:AS34)</f>
        <v>90</v>
      </c>
    </row>
    <row r="35" spans="1:55" s="40" customFormat="1" ht="15.6">
      <c r="A35" s="5" t="s">
        <v>18</v>
      </c>
      <c r="B35" s="4" t="s">
        <v>9</v>
      </c>
      <c r="C35" s="57">
        <v>2</v>
      </c>
      <c r="D35" s="57">
        <v>4</v>
      </c>
      <c r="E35" s="57">
        <v>2</v>
      </c>
      <c r="F35" s="57">
        <v>4</v>
      </c>
      <c r="G35" s="57">
        <v>2</v>
      </c>
      <c r="H35" s="57">
        <v>4</v>
      </c>
      <c r="I35" s="57">
        <v>2</v>
      </c>
      <c r="J35" s="57">
        <v>4</v>
      </c>
      <c r="K35" s="57">
        <v>2</v>
      </c>
      <c r="L35" s="57">
        <v>4</v>
      </c>
      <c r="M35" s="57">
        <v>2</v>
      </c>
      <c r="N35" s="57">
        <v>4</v>
      </c>
      <c r="O35" s="57">
        <v>2</v>
      </c>
      <c r="P35" s="57">
        <v>4</v>
      </c>
      <c r="Q35" s="57">
        <v>4</v>
      </c>
      <c r="R35" s="57">
        <v>4</v>
      </c>
      <c r="S35" s="57">
        <v>4</v>
      </c>
      <c r="T35" s="42" t="s">
        <v>75</v>
      </c>
      <c r="U35" s="42" t="s">
        <v>75</v>
      </c>
      <c r="V35" s="48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 t="s">
        <v>75</v>
      </c>
      <c r="AU35" s="57" t="s">
        <v>75</v>
      </c>
      <c r="AV35" s="57" t="s">
        <v>75</v>
      </c>
      <c r="AW35" s="57" t="s">
        <v>75</v>
      </c>
      <c r="AX35" s="57" t="s">
        <v>75</v>
      </c>
      <c r="AY35" s="57" t="s">
        <v>75</v>
      </c>
      <c r="AZ35" s="57" t="s">
        <v>75</v>
      </c>
      <c r="BA35" s="57" t="s">
        <v>75</v>
      </c>
      <c r="BB35" s="57" t="s">
        <v>75</v>
      </c>
      <c r="BC35" s="57">
        <f t="shared" si="2"/>
        <v>54</v>
      </c>
    </row>
    <row r="36" spans="1:55" s="103" customFormat="1" ht="15.6">
      <c r="A36" s="54" t="s">
        <v>76</v>
      </c>
      <c r="B36" s="54" t="s">
        <v>133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 t="s">
        <v>75</v>
      </c>
      <c r="U36" s="42" t="s">
        <v>75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 t="s">
        <v>75</v>
      </c>
      <c r="AU36" s="42" t="s">
        <v>75</v>
      </c>
      <c r="AV36" s="42" t="s">
        <v>75</v>
      </c>
      <c r="AW36" s="42" t="s">
        <v>75</v>
      </c>
      <c r="AX36" s="42" t="s">
        <v>75</v>
      </c>
      <c r="AY36" s="42" t="s">
        <v>75</v>
      </c>
      <c r="AZ36" s="42" t="s">
        <v>75</v>
      </c>
      <c r="BA36" s="42" t="s">
        <v>75</v>
      </c>
      <c r="BB36" s="42" t="s">
        <v>75</v>
      </c>
      <c r="BC36" s="42"/>
    </row>
    <row r="37" spans="1:55" s="47" customFormat="1" ht="15.6">
      <c r="A37" s="54" t="s">
        <v>134</v>
      </c>
      <c r="B37" s="54" t="s">
        <v>135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42" t="s">
        <v>75</v>
      </c>
      <c r="U37" s="42" t="s">
        <v>75</v>
      </c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104"/>
      <c r="AP37" s="23"/>
      <c r="AQ37" s="23"/>
      <c r="AR37" s="23"/>
      <c r="AS37" s="23"/>
      <c r="AT37" s="23" t="s">
        <v>75</v>
      </c>
      <c r="AU37" s="23" t="s">
        <v>75</v>
      </c>
      <c r="AV37" s="23" t="s">
        <v>75</v>
      </c>
      <c r="AW37" s="23" t="s">
        <v>75</v>
      </c>
      <c r="AX37" s="23" t="s">
        <v>75</v>
      </c>
      <c r="AY37" s="23" t="s">
        <v>75</v>
      </c>
      <c r="AZ37" s="23" t="s">
        <v>75</v>
      </c>
      <c r="BA37" s="23" t="s">
        <v>75</v>
      </c>
      <c r="BB37" s="23" t="s">
        <v>75</v>
      </c>
      <c r="BC37" s="23"/>
    </row>
    <row r="38" spans="1:55" ht="15.6">
      <c r="A38" s="3" t="s">
        <v>19</v>
      </c>
      <c r="B38" s="4" t="s">
        <v>20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42" t="s">
        <v>75</v>
      </c>
      <c r="U38" s="42" t="s">
        <v>75</v>
      </c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P38" s="37"/>
      <c r="AQ38" s="37"/>
      <c r="AR38" s="37"/>
      <c r="AS38" s="37"/>
      <c r="AT38" s="37" t="s">
        <v>75</v>
      </c>
      <c r="AU38" s="37" t="s">
        <v>75</v>
      </c>
      <c r="AV38" s="37" t="s">
        <v>75</v>
      </c>
      <c r="AW38" s="37" t="s">
        <v>75</v>
      </c>
      <c r="AX38" s="37" t="s">
        <v>75</v>
      </c>
      <c r="AY38" s="37" t="s">
        <v>75</v>
      </c>
      <c r="AZ38" s="37" t="s">
        <v>75</v>
      </c>
      <c r="BA38" s="37" t="s">
        <v>75</v>
      </c>
      <c r="BB38" s="37" t="s">
        <v>75</v>
      </c>
      <c r="BC38" s="37">
        <f>SUM(C38:S38,V38:AS38)</f>
        <v>0</v>
      </c>
    </row>
    <row r="39" spans="1:55" ht="15.6">
      <c r="A39" s="3" t="s">
        <v>21</v>
      </c>
      <c r="B39" s="4" t="s">
        <v>22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42" t="s">
        <v>75</v>
      </c>
      <c r="U39" s="42" t="s">
        <v>75</v>
      </c>
      <c r="V39" s="32">
        <v>2</v>
      </c>
      <c r="W39" s="32">
        <v>2</v>
      </c>
      <c r="X39" s="71">
        <v>2</v>
      </c>
      <c r="Y39" s="71">
        <v>2</v>
      </c>
      <c r="Z39" s="71">
        <v>2</v>
      </c>
      <c r="AA39" s="71">
        <v>4</v>
      </c>
      <c r="AB39" s="71">
        <v>2</v>
      </c>
      <c r="AC39" s="71">
        <v>2</v>
      </c>
      <c r="AD39" s="71">
        <v>2</v>
      </c>
      <c r="AE39" s="71">
        <v>4</v>
      </c>
      <c r="AF39" s="71">
        <v>2</v>
      </c>
      <c r="AG39" s="71">
        <v>4</v>
      </c>
      <c r="AH39" s="71">
        <v>2</v>
      </c>
      <c r="AI39" s="71">
        <v>2</v>
      </c>
      <c r="AJ39" s="71">
        <v>2</v>
      </c>
      <c r="AK39" s="71">
        <v>2</v>
      </c>
      <c r="AL39" s="71">
        <v>2</v>
      </c>
      <c r="AM39" s="71">
        <v>4</v>
      </c>
      <c r="AN39" s="71">
        <v>4</v>
      </c>
      <c r="AO39" s="71"/>
      <c r="AP39" s="71"/>
      <c r="AQ39" s="71"/>
      <c r="AR39" s="71"/>
      <c r="AS39" s="32"/>
      <c r="AT39" s="37" t="s">
        <v>75</v>
      </c>
      <c r="AU39" s="37" t="s">
        <v>75</v>
      </c>
      <c r="AV39" s="37" t="s">
        <v>75</v>
      </c>
      <c r="AW39" s="37" t="s">
        <v>75</v>
      </c>
      <c r="AX39" s="37" t="s">
        <v>75</v>
      </c>
      <c r="AY39" s="37" t="s">
        <v>75</v>
      </c>
      <c r="AZ39" s="37" t="s">
        <v>75</v>
      </c>
      <c r="BA39" s="37" t="s">
        <v>75</v>
      </c>
      <c r="BB39" s="37" t="s">
        <v>75</v>
      </c>
      <c r="BC39" s="32">
        <f>SUM(C39:S39,V39:AS39)</f>
        <v>48</v>
      </c>
    </row>
    <row r="40" spans="1:55" ht="15.6">
      <c r="A40" s="3" t="s">
        <v>23</v>
      </c>
      <c r="B40" s="4" t="s">
        <v>24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42" t="s">
        <v>75</v>
      </c>
      <c r="U40" s="42" t="s">
        <v>75</v>
      </c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 t="s">
        <v>75</v>
      </c>
      <c r="AU40" s="37" t="s">
        <v>75</v>
      </c>
      <c r="AV40" s="37" t="s">
        <v>75</v>
      </c>
      <c r="AW40" s="37" t="s">
        <v>75</v>
      </c>
      <c r="AX40" s="37" t="s">
        <v>75</v>
      </c>
      <c r="AY40" s="37" t="s">
        <v>75</v>
      </c>
      <c r="AZ40" s="37" t="s">
        <v>75</v>
      </c>
      <c r="BA40" s="37" t="s">
        <v>75</v>
      </c>
      <c r="BB40" s="37" t="s">
        <v>75</v>
      </c>
      <c r="BC40" s="37"/>
    </row>
    <row r="41" spans="1:55" ht="15.6">
      <c r="A41" s="3" t="s">
        <v>25</v>
      </c>
      <c r="B41" s="4" t="s">
        <v>26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2" t="s">
        <v>75</v>
      </c>
      <c r="U41" s="42" t="s">
        <v>75</v>
      </c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7" t="s">
        <v>75</v>
      </c>
      <c r="AU41" s="37" t="s">
        <v>75</v>
      </c>
      <c r="AV41" s="37" t="s">
        <v>75</v>
      </c>
      <c r="AW41" s="37" t="s">
        <v>75</v>
      </c>
      <c r="AX41" s="37" t="s">
        <v>75</v>
      </c>
      <c r="AY41" s="37" t="s">
        <v>75</v>
      </c>
      <c r="AZ41" s="37" t="s">
        <v>75</v>
      </c>
      <c r="BA41" s="37" t="s">
        <v>75</v>
      </c>
      <c r="BB41" s="37" t="s">
        <v>75</v>
      </c>
      <c r="BC41" s="32"/>
    </row>
    <row r="42" spans="1:55" ht="15.6">
      <c r="A42" s="3" t="s">
        <v>27</v>
      </c>
      <c r="B42" s="3" t="s">
        <v>28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42" t="s">
        <v>75</v>
      </c>
      <c r="U42" s="42" t="s">
        <v>75</v>
      </c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 t="s">
        <v>75</v>
      </c>
      <c r="AU42" s="37" t="s">
        <v>75</v>
      </c>
      <c r="AV42" s="37" t="s">
        <v>75</v>
      </c>
      <c r="AW42" s="37" t="s">
        <v>75</v>
      </c>
      <c r="AX42" s="37" t="s">
        <v>75</v>
      </c>
      <c r="AY42" s="37" t="s">
        <v>75</v>
      </c>
      <c r="AZ42" s="37" t="s">
        <v>75</v>
      </c>
      <c r="BA42" s="37" t="s">
        <v>75</v>
      </c>
      <c r="BB42" s="37" t="s">
        <v>75</v>
      </c>
      <c r="BC42" s="37"/>
    </row>
    <row r="43" spans="1:55" ht="15.6">
      <c r="A43" s="3" t="s">
        <v>29</v>
      </c>
      <c r="B43" s="3" t="s">
        <v>30</v>
      </c>
      <c r="C43" s="96">
        <v>4</v>
      </c>
      <c r="D43" s="96">
        <v>6</v>
      </c>
      <c r="E43" s="96">
        <v>6</v>
      </c>
      <c r="F43" s="96">
        <v>6</v>
      </c>
      <c r="G43" s="96">
        <v>4</v>
      </c>
      <c r="H43" s="96">
        <v>6</v>
      </c>
      <c r="I43" s="96">
        <v>4</v>
      </c>
      <c r="J43" s="96">
        <v>6</v>
      </c>
      <c r="K43" s="96">
        <v>4</v>
      </c>
      <c r="L43" s="96">
        <v>6</v>
      </c>
      <c r="M43" s="96">
        <v>4</v>
      </c>
      <c r="N43" s="96">
        <v>6</v>
      </c>
      <c r="O43" s="96">
        <v>4</v>
      </c>
      <c r="P43" s="96">
        <v>6</v>
      </c>
      <c r="Q43" s="96">
        <v>6</v>
      </c>
      <c r="R43" s="96">
        <v>6</v>
      </c>
      <c r="S43" s="96">
        <v>6</v>
      </c>
      <c r="T43" s="23" t="s">
        <v>75</v>
      </c>
      <c r="U43" s="23" t="s">
        <v>75</v>
      </c>
      <c r="V43" s="96">
        <v>4</v>
      </c>
      <c r="W43" s="96">
        <v>2</v>
      </c>
      <c r="X43" s="96">
        <v>4</v>
      </c>
      <c r="Y43" s="96">
        <v>2</v>
      </c>
      <c r="Z43" s="96">
        <v>4</v>
      </c>
      <c r="AA43" s="96">
        <v>2</v>
      </c>
      <c r="AB43" s="96">
        <v>4</v>
      </c>
      <c r="AC43" s="96">
        <v>4</v>
      </c>
      <c r="AD43" s="96">
        <v>4</v>
      </c>
      <c r="AE43" s="96">
        <v>2</v>
      </c>
      <c r="AF43" s="96">
        <v>4</v>
      </c>
      <c r="AG43" s="96">
        <v>2</v>
      </c>
      <c r="AH43" s="96">
        <v>4</v>
      </c>
      <c r="AI43" s="96">
        <v>2</v>
      </c>
      <c r="AJ43" s="96">
        <v>4</v>
      </c>
      <c r="AK43" s="96">
        <v>4</v>
      </c>
      <c r="AL43" s="96">
        <v>4</v>
      </c>
      <c r="AM43" s="96">
        <v>4</v>
      </c>
      <c r="AN43" s="96">
        <v>4</v>
      </c>
      <c r="AO43" s="96"/>
      <c r="AP43" s="96"/>
      <c r="AQ43" s="96"/>
      <c r="AR43" s="96"/>
      <c r="AS43" s="96"/>
      <c r="AT43" s="96" t="s">
        <v>75</v>
      </c>
      <c r="AU43" s="96" t="s">
        <v>75</v>
      </c>
      <c r="AV43" s="96" t="s">
        <v>75</v>
      </c>
      <c r="AW43" s="96" t="s">
        <v>75</v>
      </c>
      <c r="AX43" s="96" t="s">
        <v>75</v>
      </c>
      <c r="AY43" s="96" t="s">
        <v>75</v>
      </c>
      <c r="AZ43" s="96" t="s">
        <v>75</v>
      </c>
      <c r="BA43" s="96" t="s">
        <v>75</v>
      </c>
      <c r="BB43" s="96" t="s">
        <v>75</v>
      </c>
      <c r="BC43" s="96">
        <f>SUM(C43:S43,V43:AS43)</f>
        <v>154</v>
      </c>
    </row>
    <row r="44" spans="1:55" s="25" customFormat="1" ht="15.6">
      <c r="A44" s="3" t="s">
        <v>31</v>
      </c>
      <c r="B44" s="3" t="s">
        <v>32</v>
      </c>
      <c r="C44" s="96">
        <v>4</v>
      </c>
      <c r="D44" s="96">
        <v>4</v>
      </c>
      <c r="E44" s="96">
        <v>4</v>
      </c>
      <c r="F44" s="96">
        <v>4</v>
      </c>
      <c r="G44" s="96">
        <v>4</v>
      </c>
      <c r="H44" s="96">
        <v>4</v>
      </c>
      <c r="I44" s="96">
        <v>6</v>
      </c>
      <c r="J44" s="96">
        <v>4</v>
      </c>
      <c r="K44" s="96">
        <v>4</v>
      </c>
      <c r="L44" s="96">
        <v>4</v>
      </c>
      <c r="M44" s="96">
        <v>4</v>
      </c>
      <c r="N44" s="96">
        <v>4</v>
      </c>
      <c r="O44" s="96">
        <v>4</v>
      </c>
      <c r="P44" s="96">
        <v>4</v>
      </c>
      <c r="Q44" s="96">
        <v>4</v>
      </c>
      <c r="R44" s="96">
        <v>6</v>
      </c>
      <c r="S44" s="96">
        <v>4</v>
      </c>
      <c r="T44" s="23" t="s">
        <v>75</v>
      </c>
      <c r="U44" s="23" t="s">
        <v>75</v>
      </c>
      <c r="V44" s="96">
        <v>2</v>
      </c>
      <c r="W44" s="96">
        <v>2</v>
      </c>
      <c r="X44" s="96">
        <v>2</v>
      </c>
      <c r="Y44" s="96">
        <v>2</v>
      </c>
      <c r="Z44" s="96">
        <v>2</v>
      </c>
      <c r="AA44" s="96">
        <v>4</v>
      </c>
      <c r="AB44" s="96">
        <v>2</v>
      </c>
      <c r="AC44" s="96">
        <v>4</v>
      </c>
      <c r="AD44" s="96">
        <v>4</v>
      </c>
      <c r="AE44" s="96">
        <v>4</v>
      </c>
      <c r="AF44" s="96">
        <v>4</v>
      </c>
      <c r="AG44" s="96">
        <v>4</v>
      </c>
      <c r="AH44" s="96">
        <v>4</v>
      </c>
      <c r="AI44" s="96">
        <v>4</v>
      </c>
      <c r="AJ44" s="96">
        <v>4</v>
      </c>
      <c r="AK44" s="96">
        <v>4</v>
      </c>
      <c r="AL44" s="96">
        <v>4</v>
      </c>
      <c r="AM44" s="96">
        <v>4</v>
      </c>
      <c r="AN44" s="96">
        <v>4</v>
      </c>
      <c r="AO44" s="96"/>
      <c r="AP44" s="96"/>
      <c r="AQ44" s="96"/>
      <c r="AR44" s="96"/>
      <c r="AS44" s="105"/>
      <c r="AT44" s="96" t="s">
        <v>75</v>
      </c>
      <c r="AU44" s="96" t="s">
        <v>75</v>
      </c>
      <c r="AV44" s="96" t="s">
        <v>75</v>
      </c>
      <c r="AW44" s="96" t="s">
        <v>75</v>
      </c>
      <c r="AX44" s="96" t="s">
        <v>75</v>
      </c>
      <c r="AY44" s="96" t="s">
        <v>75</v>
      </c>
      <c r="AZ44" s="96" t="s">
        <v>75</v>
      </c>
      <c r="BA44" s="96" t="s">
        <v>75</v>
      </c>
      <c r="BB44" s="96" t="s">
        <v>75</v>
      </c>
      <c r="BC44" s="96">
        <f>SUM(C44:S44,V44:AS44)</f>
        <v>136</v>
      </c>
    </row>
    <row r="45" spans="1:55" s="21" customFormat="1" ht="15.6">
      <c r="A45" s="3" t="s">
        <v>33</v>
      </c>
      <c r="B45" s="3" t="s">
        <v>34</v>
      </c>
      <c r="C45" s="106">
        <v>4</v>
      </c>
      <c r="D45" s="106">
        <v>2</v>
      </c>
      <c r="E45" s="106">
        <v>4</v>
      </c>
      <c r="F45" s="106">
        <v>4</v>
      </c>
      <c r="G45" s="106">
        <v>4</v>
      </c>
      <c r="H45" s="106">
        <v>2</v>
      </c>
      <c r="I45" s="106">
        <v>4</v>
      </c>
      <c r="J45" s="106">
        <v>2</v>
      </c>
      <c r="K45" s="106">
        <v>4</v>
      </c>
      <c r="L45" s="106">
        <v>4</v>
      </c>
      <c r="M45" s="106">
        <v>4</v>
      </c>
      <c r="N45" s="106">
        <v>2</v>
      </c>
      <c r="O45" s="106">
        <v>4</v>
      </c>
      <c r="P45" s="106">
        <v>2</v>
      </c>
      <c r="Q45" s="106">
        <v>4</v>
      </c>
      <c r="R45" s="106">
        <v>2</v>
      </c>
      <c r="S45" s="106">
        <v>2</v>
      </c>
      <c r="T45" s="23" t="s">
        <v>75</v>
      </c>
      <c r="U45" s="23" t="s">
        <v>75</v>
      </c>
      <c r="V45" s="96">
        <v>4</v>
      </c>
      <c r="W45" s="96">
        <v>2</v>
      </c>
      <c r="X45" s="96">
        <v>4</v>
      </c>
      <c r="Y45" s="96">
        <v>2</v>
      </c>
      <c r="Z45" s="96">
        <v>4</v>
      </c>
      <c r="AA45" s="96">
        <v>2</v>
      </c>
      <c r="AB45" s="96">
        <v>4</v>
      </c>
      <c r="AC45" s="96">
        <v>2</v>
      </c>
      <c r="AD45" s="96">
        <v>4</v>
      </c>
      <c r="AE45" s="96">
        <v>2</v>
      </c>
      <c r="AF45" s="96">
        <v>4</v>
      </c>
      <c r="AG45" s="96">
        <v>2</v>
      </c>
      <c r="AH45" s="96">
        <v>4</v>
      </c>
      <c r="AI45" s="96">
        <v>4</v>
      </c>
      <c r="AJ45" s="96">
        <v>4</v>
      </c>
      <c r="AK45" s="96">
        <v>4</v>
      </c>
      <c r="AL45" s="96">
        <v>4</v>
      </c>
      <c r="AM45" s="96">
        <v>4</v>
      </c>
      <c r="AN45" s="96">
        <v>4</v>
      </c>
      <c r="AO45" s="96"/>
      <c r="AP45" s="96"/>
      <c r="AQ45" s="96"/>
      <c r="AR45" s="96"/>
      <c r="AS45" s="96"/>
      <c r="AT45" s="96" t="s">
        <v>75</v>
      </c>
      <c r="AU45" s="96" t="s">
        <v>75</v>
      </c>
      <c r="AV45" s="96" t="s">
        <v>75</v>
      </c>
      <c r="AW45" s="96" t="s">
        <v>75</v>
      </c>
      <c r="AX45" s="96" t="s">
        <v>75</v>
      </c>
      <c r="AY45" s="96" t="s">
        <v>75</v>
      </c>
      <c r="AZ45" s="96" t="s">
        <v>75</v>
      </c>
      <c r="BA45" s="96" t="s">
        <v>75</v>
      </c>
      <c r="BB45" s="96" t="s">
        <v>75</v>
      </c>
      <c r="BC45" s="96">
        <f>SUM(V45:AS45,C45:S45)</f>
        <v>118</v>
      </c>
    </row>
    <row r="46" spans="1:55" ht="15.6">
      <c r="A46" s="3" t="s">
        <v>35</v>
      </c>
      <c r="B46" s="3" t="s">
        <v>81</v>
      </c>
      <c r="C46" s="32">
        <v>4</v>
      </c>
      <c r="D46" s="71">
        <v>2</v>
      </c>
      <c r="E46" s="71">
        <v>2</v>
      </c>
      <c r="F46" s="71">
        <v>2</v>
      </c>
      <c r="G46" s="71">
        <v>2</v>
      </c>
      <c r="H46" s="71">
        <v>2</v>
      </c>
      <c r="I46" s="71">
        <v>2</v>
      </c>
      <c r="J46" s="71">
        <v>2</v>
      </c>
      <c r="K46" s="71">
        <v>2</v>
      </c>
      <c r="L46" s="71">
        <v>2</v>
      </c>
      <c r="M46" s="71">
        <v>2</v>
      </c>
      <c r="N46" s="71">
        <v>2</v>
      </c>
      <c r="O46" s="71">
        <v>2</v>
      </c>
      <c r="P46" s="71">
        <v>2</v>
      </c>
      <c r="Q46" s="71">
        <v>2</v>
      </c>
      <c r="R46" s="71">
        <v>2</v>
      </c>
      <c r="S46" s="71">
        <v>2</v>
      </c>
      <c r="T46" s="23" t="s">
        <v>75</v>
      </c>
      <c r="U46" s="23" t="s">
        <v>75</v>
      </c>
      <c r="V46" s="32">
        <v>2</v>
      </c>
      <c r="W46" s="71">
        <v>4</v>
      </c>
      <c r="X46" s="71">
        <v>2</v>
      </c>
      <c r="Y46" s="71">
        <v>4</v>
      </c>
      <c r="Z46" s="71">
        <v>2</v>
      </c>
      <c r="AA46" s="71">
        <v>4</v>
      </c>
      <c r="AB46" s="71">
        <v>2</v>
      </c>
      <c r="AC46" s="71">
        <v>4</v>
      </c>
      <c r="AD46" s="71">
        <v>2</v>
      </c>
      <c r="AE46" s="71">
        <v>4</v>
      </c>
      <c r="AF46" s="71">
        <v>2</v>
      </c>
      <c r="AG46" s="71">
        <v>4</v>
      </c>
      <c r="AH46" s="71">
        <v>2</v>
      </c>
      <c r="AI46" s="71">
        <v>4</v>
      </c>
      <c r="AJ46" s="71">
        <v>2</v>
      </c>
      <c r="AK46" s="71">
        <v>2</v>
      </c>
      <c r="AL46" s="71">
        <v>2</v>
      </c>
      <c r="AM46" s="71"/>
      <c r="AN46" s="71"/>
      <c r="AO46" s="32"/>
      <c r="AP46" s="32"/>
      <c r="AQ46" s="32"/>
      <c r="AR46" s="32"/>
      <c r="AS46" s="32"/>
      <c r="AT46" s="32" t="s">
        <v>75</v>
      </c>
      <c r="AU46" s="32" t="s">
        <v>75</v>
      </c>
      <c r="AV46" s="32" t="s">
        <v>75</v>
      </c>
      <c r="AW46" s="32" t="s">
        <v>75</v>
      </c>
      <c r="AX46" s="32" t="s">
        <v>75</v>
      </c>
      <c r="AY46" s="32" t="s">
        <v>75</v>
      </c>
      <c r="AZ46" s="32" t="s">
        <v>75</v>
      </c>
      <c r="BA46" s="32" t="s">
        <v>75</v>
      </c>
      <c r="BB46" s="32" t="s">
        <v>75</v>
      </c>
      <c r="BC46" s="32">
        <f t="shared" ref="BC46:BC66" si="3">SUM(C46:AT46)</f>
        <v>84</v>
      </c>
    </row>
    <row r="47" spans="1:55" ht="15.6">
      <c r="A47" s="3" t="s">
        <v>78</v>
      </c>
      <c r="B47" s="3" t="s">
        <v>77</v>
      </c>
      <c r="C47" s="56">
        <v>2</v>
      </c>
      <c r="D47" s="56">
        <v>4</v>
      </c>
      <c r="E47" s="56">
        <v>2</v>
      </c>
      <c r="F47" s="56">
        <v>4</v>
      </c>
      <c r="G47" s="56">
        <v>2</v>
      </c>
      <c r="H47" s="56">
        <v>4</v>
      </c>
      <c r="I47" s="56">
        <v>2</v>
      </c>
      <c r="J47" s="56">
        <v>4</v>
      </c>
      <c r="K47" s="56">
        <v>4</v>
      </c>
      <c r="L47" s="56">
        <v>4</v>
      </c>
      <c r="M47" s="56">
        <v>4</v>
      </c>
      <c r="N47" s="56">
        <v>4</v>
      </c>
      <c r="O47" s="56">
        <v>4</v>
      </c>
      <c r="P47" s="56">
        <v>4</v>
      </c>
      <c r="Q47" s="56">
        <v>2</v>
      </c>
      <c r="R47" s="56">
        <v>2</v>
      </c>
      <c r="S47" s="56">
        <v>2</v>
      </c>
      <c r="T47" s="23" t="s">
        <v>75</v>
      </c>
      <c r="U47" s="23" t="s">
        <v>75</v>
      </c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 t="s">
        <v>75</v>
      </c>
      <c r="AU47" s="56" t="s">
        <v>75</v>
      </c>
      <c r="AV47" s="56" t="s">
        <v>75</v>
      </c>
      <c r="AW47" s="56" t="s">
        <v>75</v>
      </c>
      <c r="AX47" s="56" t="s">
        <v>75</v>
      </c>
      <c r="AY47" s="56" t="s">
        <v>75</v>
      </c>
      <c r="AZ47" s="56" t="s">
        <v>75</v>
      </c>
      <c r="BA47" s="56" t="s">
        <v>75</v>
      </c>
      <c r="BB47" s="56" t="s">
        <v>75</v>
      </c>
      <c r="BC47" s="56">
        <f>SUM(C47:S47)</f>
        <v>54</v>
      </c>
    </row>
    <row r="48" spans="1:55" ht="15.6">
      <c r="A48" s="3" t="s">
        <v>79</v>
      </c>
      <c r="B48" s="3" t="s">
        <v>36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3" t="s">
        <v>75</v>
      </c>
      <c r="U48" s="23" t="s">
        <v>75</v>
      </c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56" t="s">
        <v>75</v>
      </c>
      <c r="AU48" s="56" t="s">
        <v>75</v>
      </c>
      <c r="AV48" s="56" t="s">
        <v>75</v>
      </c>
      <c r="AW48" s="56" t="s">
        <v>75</v>
      </c>
      <c r="AX48" s="56" t="s">
        <v>75</v>
      </c>
      <c r="AY48" s="56" t="s">
        <v>75</v>
      </c>
      <c r="AZ48" s="56" t="s">
        <v>75</v>
      </c>
      <c r="BA48" s="56" t="s">
        <v>75</v>
      </c>
      <c r="BB48" s="56" t="s">
        <v>75</v>
      </c>
      <c r="BC48" s="32">
        <f t="shared" si="3"/>
        <v>0</v>
      </c>
    </row>
    <row r="49" spans="1:55" ht="31.2">
      <c r="A49" s="6" t="s">
        <v>37</v>
      </c>
      <c r="B49" s="97" t="s">
        <v>38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23" t="s">
        <v>75</v>
      </c>
      <c r="U49" s="23" t="s">
        <v>75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 t="s">
        <v>75</v>
      </c>
      <c r="AU49" s="23" t="s">
        <v>75</v>
      </c>
      <c r="AV49" s="23" t="s">
        <v>75</v>
      </c>
      <c r="AW49" s="23" t="s">
        <v>75</v>
      </c>
      <c r="AX49" s="23" t="s">
        <v>75</v>
      </c>
      <c r="AY49" s="23" t="s">
        <v>75</v>
      </c>
      <c r="AZ49" s="23" t="s">
        <v>75</v>
      </c>
      <c r="BA49" s="23" t="s">
        <v>75</v>
      </c>
      <c r="BB49" s="23" t="s">
        <v>75</v>
      </c>
      <c r="BC49" s="23"/>
    </row>
    <row r="50" spans="1:55" ht="15.6">
      <c r="A50" s="3" t="s">
        <v>39</v>
      </c>
      <c r="B50" s="8" t="s">
        <v>40</v>
      </c>
      <c r="C50" s="32">
        <v>2</v>
      </c>
      <c r="D50" s="32"/>
      <c r="E50" s="32">
        <v>2</v>
      </c>
      <c r="F50" s="32"/>
      <c r="G50" s="32">
        <v>2</v>
      </c>
      <c r="H50" s="32"/>
      <c r="I50" s="32">
        <v>2</v>
      </c>
      <c r="J50" s="32"/>
      <c r="K50" s="32">
        <v>2</v>
      </c>
      <c r="L50" s="32"/>
      <c r="M50" s="32">
        <v>2</v>
      </c>
      <c r="N50" s="32"/>
      <c r="O50" s="32">
        <v>2</v>
      </c>
      <c r="P50" s="32"/>
      <c r="Q50" s="32">
        <v>2</v>
      </c>
      <c r="R50" s="32"/>
      <c r="S50" s="32">
        <v>2</v>
      </c>
      <c r="T50" s="23" t="s">
        <v>75</v>
      </c>
      <c r="U50" s="23" t="s">
        <v>75</v>
      </c>
      <c r="V50" s="32">
        <v>6</v>
      </c>
      <c r="W50" s="32">
        <v>6</v>
      </c>
      <c r="X50" s="71">
        <v>6</v>
      </c>
      <c r="Y50" s="71">
        <v>8</v>
      </c>
      <c r="Z50" s="71">
        <v>6</v>
      </c>
      <c r="AA50" s="71">
        <v>6</v>
      </c>
      <c r="AB50" s="71">
        <v>6</v>
      </c>
      <c r="AC50" s="71">
        <v>6</v>
      </c>
      <c r="AD50" s="71">
        <v>6</v>
      </c>
      <c r="AE50" s="71">
        <v>6</v>
      </c>
      <c r="AF50" s="71">
        <v>6</v>
      </c>
      <c r="AG50" s="71">
        <v>6</v>
      </c>
      <c r="AH50" s="71">
        <v>6</v>
      </c>
      <c r="AI50" s="71">
        <v>6</v>
      </c>
      <c r="AJ50" s="71">
        <v>6</v>
      </c>
      <c r="AK50" s="71">
        <v>6</v>
      </c>
      <c r="AL50" s="71">
        <v>6</v>
      </c>
      <c r="AM50" s="71">
        <v>8</v>
      </c>
      <c r="AN50" s="71">
        <v>8</v>
      </c>
      <c r="AO50" s="32"/>
      <c r="AP50" s="32"/>
      <c r="AQ50" s="32"/>
      <c r="AR50" s="32"/>
      <c r="AS50" s="32"/>
      <c r="AT50" s="56" t="s">
        <v>75</v>
      </c>
      <c r="AU50" s="56" t="s">
        <v>75</v>
      </c>
      <c r="AV50" s="56" t="s">
        <v>75</v>
      </c>
      <c r="AW50" s="56" t="s">
        <v>75</v>
      </c>
      <c r="AX50" s="56" t="s">
        <v>75</v>
      </c>
      <c r="AY50" s="56" t="s">
        <v>75</v>
      </c>
      <c r="AZ50" s="56" t="s">
        <v>75</v>
      </c>
      <c r="BA50" s="56" t="s">
        <v>75</v>
      </c>
      <c r="BB50" s="56" t="s">
        <v>75</v>
      </c>
      <c r="BC50" s="32">
        <f t="shared" si="3"/>
        <v>138</v>
      </c>
    </row>
    <row r="51" spans="1:55" ht="15.6">
      <c r="A51" s="3" t="s">
        <v>41</v>
      </c>
      <c r="B51" s="8" t="s">
        <v>42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23" t="s">
        <v>75</v>
      </c>
      <c r="U51" s="23" t="s">
        <v>75</v>
      </c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 t="s">
        <v>75</v>
      </c>
      <c r="AU51" s="56" t="s">
        <v>75</v>
      </c>
      <c r="AV51" s="56" t="s">
        <v>75</v>
      </c>
      <c r="AW51" s="56" t="s">
        <v>75</v>
      </c>
      <c r="AX51" s="56" t="s">
        <v>75</v>
      </c>
      <c r="AY51" s="56" t="s">
        <v>75</v>
      </c>
      <c r="AZ51" s="56" t="s">
        <v>75</v>
      </c>
      <c r="BA51" s="56" t="s">
        <v>75</v>
      </c>
      <c r="BB51" s="56" t="s">
        <v>75</v>
      </c>
      <c r="BC51" s="56"/>
    </row>
    <row r="52" spans="1:55" ht="15.6">
      <c r="A52" s="3" t="s">
        <v>173</v>
      </c>
      <c r="B52" s="8" t="s">
        <v>82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23" t="s">
        <v>75</v>
      </c>
      <c r="U52" s="23" t="s">
        <v>75</v>
      </c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56" t="s">
        <v>75</v>
      </c>
      <c r="AU52" s="56" t="s">
        <v>75</v>
      </c>
      <c r="AV52" s="56" t="s">
        <v>75</v>
      </c>
      <c r="AW52" s="56" t="s">
        <v>75</v>
      </c>
      <c r="AX52" s="56" t="s">
        <v>75</v>
      </c>
      <c r="AY52" s="56" t="s">
        <v>75</v>
      </c>
      <c r="AZ52" s="56" t="s">
        <v>75</v>
      </c>
      <c r="BA52" s="56" t="s">
        <v>75</v>
      </c>
      <c r="BB52" s="56" t="s">
        <v>75</v>
      </c>
      <c r="BC52" s="32">
        <f t="shared" si="3"/>
        <v>0</v>
      </c>
    </row>
    <row r="53" spans="1:55" ht="15.6">
      <c r="A53" s="3" t="s">
        <v>43</v>
      </c>
      <c r="B53" s="8" t="s">
        <v>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23" t="s">
        <v>75</v>
      </c>
      <c r="U53" s="23" t="s">
        <v>75</v>
      </c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 t="s">
        <v>75</v>
      </c>
      <c r="AU53" s="56" t="s">
        <v>75</v>
      </c>
      <c r="AV53" s="56" t="s">
        <v>75</v>
      </c>
      <c r="AW53" s="56" t="s">
        <v>75</v>
      </c>
      <c r="AX53" s="56" t="s">
        <v>75</v>
      </c>
      <c r="AY53" s="56" t="s">
        <v>75</v>
      </c>
      <c r="AZ53" s="56" t="s">
        <v>75</v>
      </c>
      <c r="BA53" s="56" t="s">
        <v>75</v>
      </c>
      <c r="BB53" s="56" t="s">
        <v>75</v>
      </c>
      <c r="BC53" s="56"/>
    </row>
    <row r="54" spans="1:55" ht="15.6">
      <c r="A54" s="6" t="s">
        <v>44</v>
      </c>
      <c r="B54" s="99" t="s">
        <v>45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 t="s">
        <v>75</v>
      </c>
      <c r="U54" s="23" t="s">
        <v>75</v>
      </c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56" t="s">
        <v>75</v>
      </c>
      <c r="AU54" s="56" t="s">
        <v>75</v>
      </c>
      <c r="AV54" s="56" t="s">
        <v>75</v>
      </c>
      <c r="AW54" s="56" t="s">
        <v>75</v>
      </c>
      <c r="AX54" s="56" t="s">
        <v>75</v>
      </c>
      <c r="AY54" s="56" t="s">
        <v>75</v>
      </c>
      <c r="AZ54" s="56" t="s">
        <v>75</v>
      </c>
      <c r="BA54" s="56" t="s">
        <v>75</v>
      </c>
      <c r="BB54" s="56" t="s">
        <v>75</v>
      </c>
      <c r="BC54" s="32">
        <f t="shared" si="3"/>
        <v>0</v>
      </c>
    </row>
    <row r="55" spans="1:55" ht="15.6">
      <c r="A55" s="3" t="s">
        <v>46</v>
      </c>
      <c r="B55" s="8" t="s">
        <v>47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23" t="s">
        <v>75</v>
      </c>
      <c r="U55" s="23" t="s">
        <v>75</v>
      </c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 t="s">
        <v>75</v>
      </c>
      <c r="AU55" s="56" t="s">
        <v>75</v>
      </c>
      <c r="AV55" s="56" t="s">
        <v>75</v>
      </c>
      <c r="AW55" s="56" t="s">
        <v>75</v>
      </c>
      <c r="AX55" s="56" t="s">
        <v>75</v>
      </c>
      <c r="AY55" s="56" t="s">
        <v>75</v>
      </c>
      <c r="AZ55" s="56" t="s">
        <v>75</v>
      </c>
      <c r="BA55" s="56" t="s">
        <v>75</v>
      </c>
      <c r="BB55" s="56" t="s">
        <v>75</v>
      </c>
      <c r="BC55" s="56"/>
    </row>
    <row r="56" spans="1:55" ht="15.6">
      <c r="A56" s="3" t="s">
        <v>48</v>
      </c>
      <c r="B56" s="8" t="s">
        <v>49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23" t="s">
        <v>75</v>
      </c>
      <c r="U56" s="23" t="s">
        <v>75</v>
      </c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 t="s">
        <v>75</v>
      </c>
      <c r="AU56" s="37" t="s">
        <v>75</v>
      </c>
      <c r="AV56" s="37" t="s">
        <v>75</v>
      </c>
      <c r="AW56" s="37" t="s">
        <v>75</v>
      </c>
      <c r="AX56" s="37" t="s">
        <v>75</v>
      </c>
      <c r="AY56" s="37" t="s">
        <v>75</v>
      </c>
      <c r="AZ56" s="37" t="s">
        <v>75</v>
      </c>
      <c r="BA56" s="37" t="s">
        <v>75</v>
      </c>
      <c r="BB56" s="37" t="s">
        <v>75</v>
      </c>
      <c r="BC56" s="32">
        <f t="shared" si="3"/>
        <v>0</v>
      </c>
    </row>
    <row r="57" spans="1:55" ht="15.6">
      <c r="A57" s="3" t="s">
        <v>137</v>
      </c>
      <c r="B57" s="8" t="s">
        <v>138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23" t="s">
        <v>75</v>
      </c>
      <c r="U57" s="23" t="s">
        <v>75</v>
      </c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 t="s">
        <v>75</v>
      </c>
      <c r="AU57" s="37" t="s">
        <v>75</v>
      </c>
      <c r="AV57" s="37" t="s">
        <v>75</v>
      </c>
      <c r="AW57" s="37" t="s">
        <v>75</v>
      </c>
      <c r="AX57" s="37" t="s">
        <v>75</v>
      </c>
      <c r="AY57" s="37" t="s">
        <v>75</v>
      </c>
      <c r="AZ57" s="37" t="s">
        <v>75</v>
      </c>
      <c r="BA57" s="37" t="s">
        <v>75</v>
      </c>
      <c r="BB57" s="37" t="s">
        <v>75</v>
      </c>
      <c r="BC57" s="37"/>
    </row>
    <row r="58" spans="1:55" ht="15.6">
      <c r="A58" s="9" t="s">
        <v>51</v>
      </c>
      <c r="B58" s="7" t="s">
        <v>52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 t="s">
        <v>75</v>
      </c>
      <c r="U58" s="23" t="s">
        <v>75</v>
      </c>
      <c r="V58" s="32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2"/>
      <c r="AR58" s="32"/>
      <c r="AS58" s="32"/>
      <c r="AT58" s="32" t="s">
        <v>75</v>
      </c>
      <c r="AU58" s="37" t="s">
        <v>75</v>
      </c>
      <c r="AV58" s="37" t="s">
        <v>75</v>
      </c>
      <c r="AW58" s="37" t="s">
        <v>75</v>
      </c>
      <c r="AX58" s="37" t="s">
        <v>75</v>
      </c>
      <c r="AY58" s="37" t="s">
        <v>75</v>
      </c>
      <c r="AZ58" s="37" t="s">
        <v>75</v>
      </c>
      <c r="BA58" s="37" t="s">
        <v>75</v>
      </c>
      <c r="BB58" s="37" t="s">
        <v>75</v>
      </c>
      <c r="BC58" s="32">
        <f t="shared" si="3"/>
        <v>0</v>
      </c>
    </row>
    <row r="59" spans="1:55" ht="15.6">
      <c r="A59" s="4" t="s">
        <v>53</v>
      </c>
      <c r="B59" s="8" t="s">
        <v>54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23" t="s">
        <v>75</v>
      </c>
      <c r="U59" s="23" t="s">
        <v>75</v>
      </c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 t="s">
        <v>75</v>
      </c>
      <c r="AU59" s="37" t="s">
        <v>75</v>
      </c>
      <c r="AV59" s="37" t="s">
        <v>75</v>
      </c>
      <c r="AW59" s="37" t="s">
        <v>75</v>
      </c>
      <c r="AX59" s="37" t="s">
        <v>75</v>
      </c>
      <c r="AY59" s="37" t="s">
        <v>75</v>
      </c>
      <c r="AZ59" s="37" t="s">
        <v>75</v>
      </c>
      <c r="BA59" s="37" t="s">
        <v>75</v>
      </c>
      <c r="BB59" s="37" t="s">
        <v>75</v>
      </c>
      <c r="BC59" s="37"/>
    </row>
    <row r="60" spans="1:55" ht="15.6">
      <c r="A60" s="4" t="s">
        <v>90</v>
      </c>
      <c r="B60" s="8" t="s">
        <v>50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23" t="s">
        <v>75</v>
      </c>
      <c r="U60" s="23" t="s">
        <v>75</v>
      </c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 t="s">
        <v>75</v>
      </c>
      <c r="AU60" s="37" t="s">
        <v>75</v>
      </c>
      <c r="AV60" s="37" t="s">
        <v>75</v>
      </c>
      <c r="AW60" s="37" t="s">
        <v>75</v>
      </c>
      <c r="AX60" s="37" t="s">
        <v>75</v>
      </c>
      <c r="AY60" s="37" t="s">
        <v>75</v>
      </c>
      <c r="AZ60" s="37" t="s">
        <v>75</v>
      </c>
      <c r="BA60" s="37" t="s">
        <v>75</v>
      </c>
      <c r="BB60" s="37" t="s">
        <v>75</v>
      </c>
      <c r="BC60" s="32">
        <f t="shared" si="3"/>
        <v>0</v>
      </c>
    </row>
    <row r="61" spans="1:55" ht="15.6">
      <c r="A61" s="9" t="s">
        <v>55</v>
      </c>
      <c r="B61" s="7" t="s">
        <v>80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 t="s">
        <v>75</v>
      </c>
      <c r="U61" s="23" t="s">
        <v>75</v>
      </c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 t="s">
        <v>75</v>
      </c>
      <c r="AU61" s="37" t="s">
        <v>75</v>
      </c>
      <c r="AV61" s="37" t="s">
        <v>75</v>
      </c>
      <c r="AW61" s="37" t="s">
        <v>75</v>
      </c>
      <c r="AX61" s="37" t="s">
        <v>75</v>
      </c>
      <c r="AY61" s="37" t="s">
        <v>75</v>
      </c>
      <c r="AZ61" s="37" t="s">
        <v>75</v>
      </c>
      <c r="BA61" s="37" t="s">
        <v>75</v>
      </c>
      <c r="BB61" s="37" t="s">
        <v>75</v>
      </c>
      <c r="BC61" s="37"/>
    </row>
    <row r="62" spans="1:55" ht="31.2">
      <c r="A62" s="4" t="s">
        <v>56</v>
      </c>
      <c r="B62" s="10" t="s">
        <v>57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23" t="s">
        <v>75</v>
      </c>
      <c r="U62" s="23" t="s">
        <v>75</v>
      </c>
      <c r="V62" s="32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2"/>
      <c r="AR62" s="32"/>
      <c r="AS62" s="32"/>
      <c r="AT62" s="32" t="s">
        <v>75</v>
      </c>
      <c r="AU62" s="37" t="s">
        <v>75</v>
      </c>
      <c r="AV62" s="37" t="s">
        <v>75</v>
      </c>
      <c r="AW62" s="37" t="s">
        <v>75</v>
      </c>
      <c r="AX62" s="37" t="s">
        <v>75</v>
      </c>
      <c r="AY62" s="37" t="s">
        <v>75</v>
      </c>
      <c r="AZ62" s="37" t="s">
        <v>75</v>
      </c>
      <c r="BA62" s="37" t="s">
        <v>75</v>
      </c>
      <c r="BB62" s="37" t="s">
        <v>75</v>
      </c>
      <c r="BC62" s="32">
        <f t="shared" si="3"/>
        <v>0</v>
      </c>
    </row>
    <row r="63" spans="1:55" ht="15.6">
      <c r="A63" s="4" t="s">
        <v>58</v>
      </c>
      <c r="B63" s="8" t="s">
        <v>83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23" t="s">
        <v>75</v>
      </c>
      <c r="U63" s="23" t="s">
        <v>75</v>
      </c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 t="s">
        <v>75</v>
      </c>
      <c r="AU63" s="37" t="s">
        <v>75</v>
      </c>
      <c r="AV63" s="37" t="s">
        <v>75</v>
      </c>
      <c r="AW63" s="37" t="s">
        <v>75</v>
      </c>
      <c r="AX63" s="37" t="s">
        <v>75</v>
      </c>
      <c r="AY63" s="37" t="s">
        <v>75</v>
      </c>
      <c r="AZ63" s="37" t="s">
        <v>75</v>
      </c>
      <c r="BA63" s="37" t="s">
        <v>75</v>
      </c>
      <c r="BB63" s="37" t="s">
        <v>75</v>
      </c>
      <c r="BC63" s="37"/>
    </row>
    <row r="64" spans="1:55" ht="26.4">
      <c r="A64" s="26" t="s">
        <v>59</v>
      </c>
      <c r="B64" s="26" t="s">
        <v>174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 t="s">
        <v>75</v>
      </c>
      <c r="U64" s="23" t="s">
        <v>75</v>
      </c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 t="s">
        <v>75</v>
      </c>
      <c r="AU64" s="23" t="s">
        <v>75</v>
      </c>
      <c r="AV64" s="23" t="s">
        <v>75</v>
      </c>
      <c r="AW64" s="23" t="s">
        <v>75</v>
      </c>
      <c r="AX64" s="23" t="s">
        <v>75</v>
      </c>
      <c r="AY64" s="23" t="s">
        <v>75</v>
      </c>
      <c r="AZ64" s="23" t="s">
        <v>75</v>
      </c>
      <c r="BA64" s="23" t="s">
        <v>75</v>
      </c>
      <c r="BB64" s="23" t="s">
        <v>75</v>
      </c>
      <c r="BC64" s="23">
        <f t="shared" si="3"/>
        <v>0</v>
      </c>
    </row>
    <row r="65" spans="1:94">
      <c r="A65" s="22" t="s">
        <v>60</v>
      </c>
      <c r="B65" s="22" t="s">
        <v>175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23" t="s">
        <v>75</v>
      </c>
      <c r="U65" s="23" t="s">
        <v>75</v>
      </c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 t="s">
        <v>75</v>
      </c>
      <c r="AU65" s="37" t="s">
        <v>75</v>
      </c>
      <c r="AV65" s="37" t="s">
        <v>75</v>
      </c>
      <c r="AW65" s="37" t="s">
        <v>75</v>
      </c>
      <c r="AX65" s="37" t="s">
        <v>75</v>
      </c>
      <c r="AY65" s="37" t="s">
        <v>75</v>
      </c>
      <c r="AZ65" s="37" t="s">
        <v>75</v>
      </c>
      <c r="BA65" s="37" t="s">
        <v>75</v>
      </c>
      <c r="BB65" s="37" t="s">
        <v>75</v>
      </c>
      <c r="BC65" s="37"/>
    </row>
    <row r="66" spans="1:94">
      <c r="A66" s="22" t="s">
        <v>61</v>
      </c>
      <c r="B66" s="22" t="s">
        <v>82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23" t="s">
        <v>75</v>
      </c>
      <c r="U66" s="23" t="s">
        <v>75</v>
      </c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 t="s">
        <v>75</v>
      </c>
      <c r="AU66" s="32" t="s">
        <v>75</v>
      </c>
      <c r="AV66" s="32" t="s">
        <v>75</v>
      </c>
      <c r="AW66" s="32" t="s">
        <v>75</v>
      </c>
      <c r="AX66" s="32" t="s">
        <v>75</v>
      </c>
      <c r="AY66" s="32" t="s">
        <v>75</v>
      </c>
      <c r="AZ66" s="32" t="s">
        <v>75</v>
      </c>
      <c r="BA66" s="32" t="s">
        <v>75</v>
      </c>
      <c r="BB66" s="32" t="s">
        <v>75</v>
      </c>
      <c r="BC66" s="32">
        <f t="shared" si="3"/>
        <v>0</v>
      </c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</row>
    <row r="67" spans="1:94" s="47" customFormat="1">
      <c r="A67" s="26" t="s">
        <v>168</v>
      </c>
      <c r="B67" s="26" t="s">
        <v>169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</row>
    <row r="68" spans="1:94" s="64" customFormat="1">
      <c r="A68" s="22" t="s">
        <v>140</v>
      </c>
      <c r="B68" s="22" t="s">
        <v>170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63"/>
      <c r="U68" s="63"/>
      <c r="V68" s="96">
        <v>4</v>
      </c>
      <c r="W68" s="96">
        <v>6</v>
      </c>
      <c r="X68" s="96">
        <v>4</v>
      </c>
      <c r="Y68" s="96">
        <v>4</v>
      </c>
      <c r="Z68" s="96">
        <v>4</v>
      </c>
      <c r="AA68" s="96">
        <v>4</v>
      </c>
      <c r="AB68" s="96">
        <v>4</v>
      </c>
      <c r="AC68" s="96">
        <v>4</v>
      </c>
      <c r="AD68" s="96">
        <v>4</v>
      </c>
      <c r="AE68" s="96">
        <v>4</v>
      </c>
      <c r="AF68" s="96">
        <v>4</v>
      </c>
      <c r="AG68" s="96">
        <v>4</v>
      </c>
      <c r="AH68" s="96">
        <v>4</v>
      </c>
      <c r="AI68" s="96">
        <v>4</v>
      </c>
      <c r="AJ68" s="96">
        <v>4</v>
      </c>
      <c r="AK68" s="96">
        <v>4</v>
      </c>
      <c r="AL68" s="96">
        <v>4</v>
      </c>
      <c r="AM68" s="96">
        <v>4</v>
      </c>
      <c r="AN68" s="96">
        <v>6</v>
      </c>
      <c r="AO68" s="95"/>
      <c r="AP68" s="95"/>
      <c r="AQ68" s="95"/>
      <c r="AR68" s="95"/>
      <c r="AS68" s="95"/>
      <c r="AT68" s="100"/>
      <c r="AU68" s="100"/>
      <c r="AV68" s="100"/>
      <c r="AW68" s="100"/>
      <c r="AX68" s="100"/>
      <c r="AY68" s="100"/>
      <c r="AZ68" s="100"/>
      <c r="BA68" s="100"/>
      <c r="BB68" s="100"/>
      <c r="BC68" s="106">
        <f>SUM(V68:AS68)</f>
        <v>80</v>
      </c>
      <c r="BD68" s="101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</row>
    <row r="69" spans="1:94">
      <c r="A69" s="22" t="s">
        <v>171</v>
      </c>
      <c r="B69" s="22" t="s">
        <v>172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20" t="s">
        <v>75</v>
      </c>
      <c r="U69" s="20" t="s">
        <v>75</v>
      </c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6">
        <v>36</v>
      </c>
      <c r="AP69" s="96">
        <v>36</v>
      </c>
      <c r="AQ69" s="96">
        <v>36</v>
      </c>
      <c r="AR69" s="96">
        <v>36</v>
      </c>
      <c r="AS69" s="95"/>
      <c r="AT69" s="100" t="s">
        <v>75</v>
      </c>
      <c r="AU69" s="100" t="s">
        <v>75</v>
      </c>
      <c r="AV69" s="100" t="s">
        <v>75</v>
      </c>
      <c r="AW69" s="100" t="s">
        <v>75</v>
      </c>
      <c r="AX69" s="100" t="s">
        <v>75</v>
      </c>
      <c r="AY69" s="100" t="s">
        <v>75</v>
      </c>
      <c r="AZ69" s="100" t="s">
        <v>75</v>
      </c>
      <c r="BA69" s="100" t="s">
        <v>75</v>
      </c>
      <c r="BB69" s="100" t="s">
        <v>75</v>
      </c>
      <c r="BC69" s="106">
        <f>SUM(V69:AS69)</f>
        <v>144</v>
      </c>
      <c r="BD69" s="102"/>
    </row>
    <row r="70" spans="1:94">
      <c r="A70" s="22" t="s">
        <v>91</v>
      </c>
      <c r="B70" s="27" t="s">
        <v>82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23" t="s">
        <v>75</v>
      </c>
      <c r="U70" s="23" t="s">
        <v>75</v>
      </c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 t="s">
        <v>75</v>
      </c>
      <c r="AU70" s="37" t="s">
        <v>75</v>
      </c>
      <c r="AV70" s="37" t="s">
        <v>75</v>
      </c>
      <c r="AW70" s="37" t="s">
        <v>75</v>
      </c>
      <c r="AX70" s="37" t="s">
        <v>75</v>
      </c>
      <c r="AY70" s="37" t="s">
        <v>75</v>
      </c>
      <c r="AZ70" s="37" t="s">
        <v>75</v>
      </c>
      <c r="BA70" s="37" t="s">
        <v>75</v>
      </c>
      <c r="BB70" s="37" t="s">
        <v>75</v>
      </c>
      <c r="BC70" s="32">
        <f>SUM(C70:AT70)</f>
        <v>0</v>
      </c>
    </row>
    <row r="71" spans="1:94">
      <c r="A71" s="22" t="s">
        <v>62</v>
      </c>
      <c r="B71" s="27" t="s">
        <v>145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23" t="s">
        <v>75</v>
      </c>
      <c r="U71" s="23" t="s">
        <v>75</v>
      </c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 t="s">
        <v>75</v>
      </c>
      <c r="AU71" s="37" t="s">
        <v>75</v>
      </c>
      <c r="AV71" s="37" t="s">
        <v>75</v>
      </c>
      <c r="AW71" s="37" t="s">
        <v>75</v>
      </c>
      <c r="AX71" s="37" t="s">
        <v>75</v>
      </c>
      <c r="AY71" s="37" t="s">
        <v>75</v>
      </c>
      <c r="AZ71" s="37" t="s">
        <v>75</v>
      </c>
      <c r="BA71" s="37" t="s">
        <v>75</v>
      </c>
      <c r="BB71" s="37" t="s">
        <v>75</v>
      </c>
      <c r="BC71" s="37"/>
    </row>
    <row r="72" spans="1:94" ht="15.6">
      <c r="A72" s="24" t="s">
        <v>136</v>
      </c>
      <c r="B72" s="28" t="s">
        <v>1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 t="s">
        <v>75</v>
      </c>
      <c r="U72" s="43" t="s">
        <v>75</v>
      </c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 t="s">
        <v>75</v>
      </c>
      <c r="AU72" s="43" t="s">
        <v>75</v>
      </c>
      <c r="AV72" s="43" t="s">
        <v>75</v>
      </c>
      <c r="AW72" s="43" t="s">
        <v>75</v>
      </c>
      <c r="AX72" s="43" t="s">
        <v>75</v>
      </c>
      <c r="AY72" s="43" t="s">
        <v>75</v>
      </c>
      <c r="AZ72" s="43" t="s">
        <v>75</v>
      </c>
      <c r="BA72" s="43" t="s">
        <v>75</v>
      </c>
      <c r="BB72" s="43" t="s">
        <v>75</v>
      </c>
      <c r="BC72" s="43"/>
    </row>
    <row r="73" spans="1:94" ht="13.2" customHeight="1">
      <c r="A73" s="135" t="s">
        <v>146</v>
      </c>
      <c r="B73" s="136"/>
      <c r="C73" s="66">
        <f t="shared" ref="C73:K73" si="4">C9+C26+SUM(C27:C72)</f>
        <v>36</v>
      </c>
      <c r="D73" s="66">
        <f t="shared" si="4"/>
        <v>36</v>
      </c>
      <c r="E73" s="66">
        <f t="shared" si="4"/>
        <v>36</v>
      </c>
      <c r="F73" s="66">
        <f t="shared" si="4"/>
        <v>36</v>
      </c>
      <c r="G73" s="66">
        <f t="shared" si="4"/>
        <v>36</v>
      </c>
      <c r="H73" s="66">
        <f t="shared" si="4"/>
        <v>36</v>
      </c>
      <c r="I73" s="66">
        <f t="shared" si="4"/>
        <v>36</v>
      </c>
      <c r="J73" s="66">
        <f t="shared" si="4"/>
        <v>36</v>
      </c>
      <c r="K73" s="66">
        <f t="shared" si="4"/>
        <v>36</v>
      </c>
      <c r="L73" s="66">
        <f>SUM(L27:L72)</f>
        <v>36</v>
      </c>
      <c r="M73" s="66">
        <f t="shared" ref="M73:R73" si="5">M9+M26+SUM(M27:M72)</f>
        <v>36</v>
      </c>
      <c r="N73" s="66">
        <f t="shared" si="5"/>
        <v>36</v>
      </c>
      <c r="O73" s="66">
        <f t="shared" si="5"/>
        <v>36</v>
      </c>
      <c r="P73" s="66">
        <f t="shared" si="5"/>
        <v>36</v>
      </c>
      <c r="Q73" s="66">
        <f t="shared" si="5"/>
        <v>36</v>
      </c>
      <c r="R73" s="66">
        <f t="shared" si="5"/>
        <v>36</v>
      </c>
      <c r="S73" s="66">
        <f>SUM(S27:S72)</f>
        <v>36</v>
      </c>
      <c r="T73" s="67" t="s">
        <v>75</v>
      </c>
      <c r="U73" s="67" t="s">
        <v>75</v>
      </c>
      <c r="V73" s="66">
        <f t="shared" ref="V73:AR73" si="6">SUM(V27:V72)</f>
        <v>36</v>
      </c>
      <c r="W73" s="66">
        <f t="shared" si="6"/>
        <v>36</v>
      </c>
      <c r="X73" s="66">
        <f t="shared" si="6"/>
        <v>36</v>
      </c>
      <c r="Y73" s="66">
        <f t="shared" si="6"/>
        <v>36</v>
      </c>
      <c r="Z73" s="66">
        <f t="shared" si="6"/>
        <v>36</v>
      </c>
      <c r="AA73" s="66">
        <f t="shared" si="6"/>
        <v>36</v>
      </c>
      <c r="AB73" s="66">
        <f t="shared" si="6"/>
        <v>36</v>
      </c>
      <c r="AC73" s="66">
        <f t="shared" si="6"/>
        <v>36</v>
      </c>
      <c r="AD73" s="66">
        <f t="shared" si="6"/>
        <v>36</v>
      </c>
      <c r="AE73" s="66">
        <f t="shared" si="6"/>
        <v>36</v>
      </c>
      <c r="AF73" s="66">
        <f t="shared" si="6"/>
        <v>36</v>
      </c>
      <c r="AG73" s="66">
        <f t="shared" si="6"/>
        <v>36</v>
      </c>
      <c r="AH73" s="66">
        <f t="shared" si="6"/>
        <v>36</v>
      </c>
      <c r="AI73" s="66">
        <f t="shared" si="6"/>
        <v>36</v>
      </c>
      <c r="AJ73" s="66">
        <f t="shared" si="6"/>
        <v>36</v>
      </c>
      <c r="AK73" s="66">
        <f t="shared" si="6"/>
        <v>36</v>
      </c>
      <c r="AL73" s="66">
        <f t="shared" si="6"/>
        <v>36</v>
      </c>
      <c r="AM73" s="66">
        <f t="shared" si="6"/>
        <v>36</v>
      </c>
      <c r="AN73" s="66">
        <f t="shared" si="6"/>
        <v>36</v>
      </c>
      <c r="AO73" s="66">
        <f t="shared" si="6"/>
        <v>36</v>
      </c>
      <c r="AP73" s="66">
        <f t="shared" si="6"/>
        <v>36</v>
      </c>
      <c r="AQ73" s="66">
        <f t="shared" si="6"/>
        <v>36</v>
      </c>
      <c r="AR73" s="66">
        <f t="shared" si="6"/>
        <v>36</v>
      </c>
      <c r="AS73" s="66"/>
      <c r="AT73" s="66" t="s">
        <v>75</v>
      </c>
      <c r="AU73" s="66" t="s">
        <v>75</v>
      </c>
      <c r="AV73" s="66" t="s">
        <v>75</v>
      </c>
      <c r="AW73" s="66" t="s">
        <v>75</v>
      </c>
      <c r="AX73" s="66" t="s">
        <v>75</v>
      </c>
      <c r="AY73" s="66" t="s">
        <v>75</v>
      </c>
      <c r="AZ73" s="66" t="s">
        <v>75</v>
      </c>
      <c r="BA73" s="66" t="s">
        <v>75</v>
      </c>
      <c r="BB73" s="66" t="s">
        <v>75</v>
      </c>
      <c r="BC73" s="66"/>
    </row>
    <row r="74" spans="1:94" s="40" customFormat="1" ht="15.6" customHeight="1">
      <c r="A74" s="16"/>
      <c r="B74" s="16"/>
      <c r="C74" s="29"/>
      <c r="D74" s="29"/>
      <c r="E74" s="29"/>
      <c r="F74" s="29"/>
      <c r="G74" s="29"/>
      <c r="H74" s="29"/>
      <c r="I74" s="29"/>
      <c r="J74" s="29"/>
      <c r="K74" s="29">
        <f>SUM(K72,K27)</f>
        <v>0</v>
      </c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7" spans="1:94">
      <c r="F77" s="29">
        <f>102/17</f>
        <v>6</v>
      </c>
      <c r="G77" s="29">
        <f>132/22</f>
        <v>6</v>
      </c>
    </row>
  </sheetData>
  <mergeCells count="27">
    <mergeCell ref="AX3:AX4"/>
    <mergeCell ref="AY3:BB3"/>
    <mergeCell ref="C5:AS5"/>
    <mergeCell ref="AB3:AB4"/>
    <mergeCell ref="AC3:AF3"/>
    <mergeCell ref="AG3:AG4"/>
    <mergeCell ref="AH3:AJ3"/>
    <mergeCell ref="AK3:AK4"/>
    <mergeCell ref="AL3:AO3"/>
    <mergeCell ref="L3:N3"/>
    <mergeCell ref="P3:S3"/>
    <mergeCell ref="T3:T4"/>
    <mergeCell ref="U3:W3"/>
    <mergeCell ref="X3:X4"/>
    <mergeCell ref="Y3:AA3"/>
    <mergeCell ref="C3:F3"/>
    <mergeCell ref="A9:B9"/>
    <mergeCell ref="AP3:AS3"/>
    <mergeCell ref="A73:B73"/>
    <mergeCell ref="AT3:AT4"/>
    <mergeCell ref="AU3:AW3"/>
    <mergeCell ref="A3:A8"/>
    <mergeCell ref="B3:B8"/>
    <mergeCell ref="G3:G4"/>
    <mergeCell ref="H3:J3"/>
    <mergeCell ref="K3:K4"/>
    <mergeCell ref="C7:AS7"/>
  </mergeCells>
  <conditionalFormatting sqref="A10:A25">
    <cfRule type="expression" dxfId="5" priority="17" stopIfTrue="1">
      <formula>#REF!=1</formula>
    </cfRule>
  </conditionalFormatting>
  <conditionalFormatting sqref="B10:B25">
    <cfRule type="expression" dxfId="4" priority="15" stopIfTrue="1">
      <formula>#REF!&gt;0</formula>
    </cfRule>
    <cfRule type="expression" dxfId="3" priority="16" stopIfTrue="1">
      <formula>#REF!&gt;0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28"/>
  <sheetViews>
    <sheetView topLeftCell="A52" zoomScale="70" zoomScaleNormal="70" workbookViewId="0">
      <selection activeCell="AX77" sqref="AX77"/>
    </sheetView>
  </sheetViews>
  <sheetFormatPr defaultColWidth="9.109375" defaultRowHeight="13.2"/>
  <cols>
    <col min="1" max="1" width="12.5546875" style="16" customWidth="1"/>
    <col min="2" max="2" width="82.5546875" style="16" customWidth="1"/>
    <col min="3" max="45" width="5.109375" style="29" customWidth="1"/>
    <col min="46" max="55" width="5.109375" style="16" customWidth="1"/>
    <col min="56" max="56" width="11.6640625" style="16" bestFit="1" customWidth="1"/>
    <col min="57" max="16384" width="9.109375" style="16"/>
  </cols>
  <sheetData>
    <row r="1" spans="1:56" s="12" customFormat="1" ht="18">
      <c r="A1" s="11" t="s">
        <v>148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56" s="12" customFormat="1" ht="18">
      <c r="A2" s="11" t="s">
        <v>142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56">
      <c r="A3" s="133" t="s">
        <v>2</v>
      </c>
      <c r="B3" s="133" t="s">
        <v>93</v>
      </c>
      <c r="C3" s="131" t="s">
        <v>63</v>
      </c>
      <c r="D3" s="131"/>
      <c r="E3" s="131"/>
      <c r="F3" s="131"/>
      <c r="G3" s="132" t="s">
        <v>94</v>
      </c>
      <c r="H3" s="131" t="s">
        <v>64</v>
      </c>
      <c r="I3" s="131"/>
      <c r="J3" s="131"/>
      <c r="K3" s="132" t="s">
        <v>95</v>
      </c>
      <c r="L3" s="131" t="s">
        <v>65</v>
      </c>
      <c r="M3" s="131"/>
      <c r="N3" s="131"/>
      <c r="O3" s="34"/>
      <c r="P3" s="131" t="s">
        <v>66</v>
      </c>
      <c r="Q3" s="131"/>
      <c r="R3" s="131"/>
      <c r="S3" s="131"/>
      <c r="T3" s="132" t="s">
        <v>96</v>
      </c>
      <c r="U3" s="131" t="s">
        <v>67</v>
      </c>
      <c r="V3" s="131"/>
      <c r="W3" s="131"/>
      <c r="X3" s="132" t="s">
        <v>97</v>
      </c>
      <c r="Y3" s="131" t="s">
        <v>68</v>
      </c>
      <c r="Z3" s="131"/>
      <c r="AA3" s="131"/>
      <c r="AB3" s="132" t="s">
        <v>98</v>
      </c>
      <c r="AC3" s="131" t="s">
        <v>69</v>
      </c>
      <c r="AD3" s="131"/>
      <c r="AE3" s="131"/>
      <c r="AF3" s="131"/>
      <c r="AG3" s="132" t="s">
        <v>99</v>
      </c>
      <c r="AH3" s="131" t="s">
        <v>70</v>
      </c>
      <c r="AI3" s="131"/>
      <c r="AJ3" s="131"/>
      <c r="AK3" s="132" t="s">
        <v>100</v>
      </c>
      <c r="AL3" s="131" t="s">
        <v>71</v>
      </c>
      <c r="AM3" s="131"/>
      <c r="AN3" s="131"/>
      <c r="AO3" s="131"/>
      <c r="AP3" s="131" t="s">
        <v>72</v>
      </c>
      <c r="AQ3" s="131"/>
      <c r="AR3" s="131"/>
      <c r="AS3" s="131"/>
      <c r="AT3" s="132" t="s">
        <v>101</v>
      </c>
      <c r="AU3" s="131" t="s">
        <v>73</v>
      </c>
      <c r="AV3" s="131"/>
      <c r="AW3" s="131"/>
      <c r="AX3" s="132" t="s">
        <v>102</v>
      </c>
      <c r="AY3" s="131" t="s">
        <v>74</v>
      </c>
      <c r="AZ3" s="131"/>
      <c r="BA3" s="131"/>
      <c r="BB3" s="131"/>
      <c r="BC3" s="36"/>
      <c r="BD3" s="15"/>
    </row>
    <row r="4" spans="1:56" ht="70.95" customHeight="1">
      <c r="A4" s="133"/>
      <c r="B4" s="133"/>
      <c r="C4" s="33" t="s">
        <v>103</v>
      </c>
      <c r="D4" s="33" t="s">
        <v>104</v>
      </c>
      <c r="E4" s="33" t="s">
        <v>105</v>
      </c>
      <c r="F4" s="33" t="s">
        <v>106</v>
      </c>
      <c r="G4" s="132"/>
      <c r="H4" s="33" t="s">
        <v>107</v>
      </c>
      <c r="I4" s="33" t="s">
        <v>108</v>
      </c>
      <c r="J4" s="33" t="s">
        <v>109</v>
      </c>
      <c r="K4" s="132"/>
      <c r="L4" s="33" t="s">
        <v>110</v>
      </c>
      <c r="M4" s="33" t="s">
        <v>111</v>
      </c>
      <c r="N4" s="33" t="s">
        <v>112</v>
      </c>
      <c r="O4" s="33" t="s">
        <v>113</v>
      </c>
      <c r="P4" s="33" t="s">
        <v>103</v>
      </c>
      <c r="Q4" s="33" t="s">
        <v>104</v>
      </c>
      <c r="R4" s="33" t="s">
        <v>105</v>
      </c>
      <c r="S4" s="33" t="s">
        <v>106</v>
      </c>
      <c r="T4" s="132"/>
      <c r="U4" s="33" t="s">
        <v>114</v>
      </c>
      <c r="V4" s="33" t="s">
        <v>115</v>
      </c>
      <c r="W4" s="33" t="s">
        <v>116</v>
      </c>
      <c r="X4" s="132"/>
      <c r="Y4" s="33" t="s">
        <v>117</v>
      </c>
      <c r="Z4" s="33" t="s">
        <v>118</v>
      </c>
      <c r="AA4" s="33" t="s">
        <v>119</v>
      </c>
      <c r="AB4" s="132"/>
      <c r="AC4" s="33" t="s">
        <v>117</v>
      </c>
      <c r="AD4" s="33" t="s">
        <v>118</v>
      </c>
      <c r="AE4" s="33" t="s">
        <v>119</v>
      </c>
      <c r="AF4" s="33" t="s">
        <v>120</v>
      </c>
      <c r="AG4" s="132"/>
      <c r="AH4" s="33" t="s">
        <v>107</v>
      </c>
      <c r="AI4" s="33" t="s">
        <v>108</v>
      </c>
      <c r="AJ4" s="33" t="s">
        <v>109</v>
      </c>
      <c r="AK4" s="132"/>
      <c r="AL4" s="33" t="s">
        <v>121</v>
      </c>
      <c r="AM4" s="33" t="s">
        <v>122</v>
      </c>
      <c r="AN4" s="33" t="s">
        <v>123</v>
      </c>
      <c r="AO4" s="33" t="s">
        <v>124</v>
      </c>
      <c r="AP4" s="33" t="s">
        <v>103</v>
      </c>
      <c r="AQ4" s="33" t="s">
        <v>104</v>
      </c>
      <c r="AR4" s="33" t="s">
        <v>105</v>
      </c>
      <c r="AS4" s="33" t="s">
        <v>106</v>
      </c>
      <c r="AT4" s="132"/>
      <c r="AU4" s="33" t="s">
        <v>107</v>
      </c>
      <c r="AV4" s="33" t="s">
        <v>108</v>
      </c>
      <c r="AW4" s="33" t="s">
        <v>109</v>
      </c>
      <c r="AX4" s="132"/>
      <c r="AY4" s="33" t="s">
        <v>110</v>
      </c>
      <c r="AZ4" s="33" t="s">
        <v>111</v>
      </c>
      <c r="BA4" s="33" t="s">
        <v>112</v>
      </c>
      <c r="BB4" s="18" t="s">
        <v>125</v>
      </c>
      <c r="BC4" s="18" t="s">
        <v>141</v>
      </c>
      <c r="BD4" s="15"/>
    </row>
    <row r="5" spans="1:56">
      <c r="A5" s="133"/>
      <c r="B5" s="133"/>
      <c r="C5" s="134" t="s">
        <v>126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>
      <c r="A6" s="133"/>
      <c r="B6" s="133"/>
      <c r="C6" s="35">
        <v>35</v>
      </c>
      <c r="D6" s="35">
        <v>36</v>
      </c>
      <c r="E6" s="35">
        <v>37</v>
      </c>
      <c r="F6" s="35">
        <v>38</v>
      </c>
      <c r="G6" s="35">
        <v>39</v>
      </c>
      <c r="H6" s="35">
        <v>40</v>
      </c>
      <c r="I6" s="35">
        <v>41</v>
      </c>
      <c r="J6" s="35">
        <v>42</v>
      </c>
      <c r="K6" s="35">
        <v>43</v>
      </c>
      <c r="L6" s="35">
        <v>44</v>
      </c>
      <c r="M6" s="35">
        <v>45</v>
      </c>
      <c r="N6" s="35">
        <v>46</v>
      </c>
      <c r="O6" s="35">
        <v>47</v>
      </c>
      <c r="P6" s="35">
        <v>48</v>
      </c>
      <c r="Q6" s="35">
        <v>49</v>
      </c>
      <c r="R6" s="35">
        <v>50</v>
      </c>
      <c r="S6" s="35">
        <v>51</v>
      </c>
      <c r="T6" s="35">
        <v>52</v>
      </c>
      <c r="U6" s="35">
        <v>1</v>
      </c>
      <c r="V6" s="35">
        <v>2</v>
      </c>
      <c r="W6" s="35">
        <v>3</v>
      </c>
      <c r="X6" s="35">
        <v>4</v>
      </c>
      <c r="Y6" s="35">
        <v>5</v>
      </c>
      <c r="Z6" s="35">
        <v>6</v>
      </c>
      <c r="AA6" s="35">
        <v>7</v>
      </c>
      <c r="AB6" s="35">
        <v>8</v>
      </c>
      <c r="AC6" s="35">
        <v>9</v>
      </c>
      <c r="AD6" s="35">
        <v>10</v>
      </c>
      <c r="AE6" s="35">
        <v>11</v>
      </c>
      <c r="AF6" s="35">
        <v>12</v>
      </c>
      <c r="AG6" s="35">
        <v>13</v>
      </c>
      <c r="AH6" s="35">
        <v>14</v>
      </c>
      <c r="AI6" s="35">
        <v>15</v>
      </c>
      <c r="AJ6" s="35">
        <v>16</v>
      </c>
      <c r="AK6" s="35">
        <v>17</v>
      </c>
      <c r="AL6" s="35">
        <v>18</v>
      </c>
      <c r="AM6" s="35">
        <v>19</v>
      </c>
      <c r="AN6" s="35">
        <v>20</v>
      </c>
      <c r="AO6" s="35">
        <v>21</v>
      </c>
      <c r="AP6" s="35">
        <v>22</v>
      </c>
      <c r="AQ6" s="35">
        <v>23</v>
      </c>
      <c r="AR6" s="35">
        <v>24</v>
      </c>
      <c r="AS6" s="35">
        <v>25</v>
      </c>
      <c r="AT6" s="35">
        <v>26</v>
      </c>
      <c r="AU6" s="35">
        <v>27</v>
      </c>
      <c r="AV6" s="15"/>
      <c r="AW6" s="15"/>
      <c r="AX6" s="15"/>
      <c r="AY6" s="15"/>
      <c r="AZ6" s="15"/>
      <c r="BA6" s="15"/>
      <c r="BB6" s="15"/>
      <c r="BC6" s="15"/>
      <c r="BD6" s="15"/>
    </row>
    <row r="7" spans="1:56">
      <c r="A7" s="133"/>
      <c r="B7" s="133"/>
      <c r="C7" s="134" t="s">
        <v>127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35"/>
      <c r="AU7" s="35"/>
      <c r="AV7" s="15"/>
      <c r="AW7" s="15"/>
      <c r="AX7" s="15"/>
      <c r="AY7" s="15"/>
      <c r="AZ7" s="15"/>
      <c r="BA7" s="15"/>
      <c r="BB7" s="15"/>
      <c r="BC7" s="15"/>
      <c r="BD7" s="15"/>
    </row>
    <row r="8" spans="1:56">
      <c r="A8" s="133"/>
      <c r="B8" s="133"/>
      <c r="C8" s="35">
        <v>1</v>
      </c>
      <c r="D8" s="35">
        <v>2</v>
      </c>
      <c r="E8" s="35">
        <v>3</v>
      </c>
      <c r="F8" s="35">
        <v>4</v>
      </c>
      <c r="G8" s="35">
        <v>5</v>
      </c>
      <c r="H8" s="35">
        <v>6</v>
      </c>
      <c r="I8" s="35">
        <v>7</v>
      </c>
      <c r="J8" s="35">
        <v>8</v>
      </c>
      <c r="K8" s="35">
        <v>9</v>
      </c>
      <c r="L8" s="35">
        <v>10</v>
      </c>
      <c r="M8" s="35">
        <v>11</v>
      </c>
      <c r="N8" s="35">
        <v>12</v>
      </c>
      <c r="O8" s="35">
        <v>13</v>
      </c>
      <c r="P8" s="35">
        <v>14</v>
      </c>
      <c r="Q8" s="35">
        <v>15</v>
      </c>
      <c r="R8" s="35">
        <v>16</v>
      </c>
      <c r="S8" s="35">
        <v>17</v>
      </c>
      <c r="T8" s="35">
        <v>18</v>
      </c>
      <c r="U8" s="35">
        <v>19</v>
      </c>
      <c r="V8" s="35">
        <v>20</v>
      </c>
      <c r="W8" s="35">
        <v>21</v>
      </c>
      <c r="X8" s="35">
        <v>22</v>
      </c>
      <c r="Y8" s="35">
        <v>23</v>
      </c>
      <c r="Z8" s="35">
        <v>24</v>
      </c>
      <c r="AA8" s="35">
        <v>25</v>
      </c>
      <c r="AB8" s="35">
        <v>26</v>
      </c>
      <c r="AC8" s="35">
        <v>27</v>
      </c>
      <c r="AD8" s="35">
        <v>28</v>
      </c>
      <c r="AE8" s="35">
        <v>29</v>
      </c>
      <c r="AF8" s="35">
        <v>30</v>
      </c>
      <c r="AG8" s="35">
        <v>31</v>
      </c>
      <c r="AH8" s="35">
        <v>32</v>
      </c>
      <c r="AI8" s="35">
        <v>33</v>
      </c>
      <c r="AJ8" s="35">
        <v>34</v>
      </c>
      <c r="AK8" s="35">
        <v>35</v>
      </c>
      <c r="AL8" s="35">
        <v>36</v>
      </c>
      <c r="AM8" s="35">
        <v>37</v>
      </c>
      <c r="AN8" s="35">
        <v>38</v>
      </c>
      <c r="AO8" s="35">
        <v>39</v>
      </c>
      <c r="AP8" s="35">
        <v>40</v>
      </c>
      <c r="AQ8" s="35">
        <v>41</v>
      </c>
      <c r="AR8" s="35">
        <v>42</v>
      </c>
      <c r="AS8" s="35">
        <v>43</v>
      </c>
      <c r="AT8" s="35">
        <v>44</v>
      </c>
      <c r="AU8" s="35">
        <v>45</v>
      </c>
      <c r="AV8" s="15"/>
      <c r="AW8" s="15"/>
      <c r="AX8" s="15"/>
      <c r="AY8" s="15"/>
      <c r="AZ8" s="15"/>
      <c r="BA8" s="15"/>
      <c r="BB8" s="15"/>
      <c r="BC8" s="15"/>
      <c r="BD8" s="15"/>
    </row>
    <row r="9" spans="1:56" s="21" customFormat="1">
      <c r="A9" s="129" t="s">
        <v>128</v>
      </c>
      <c r="B9" s="129"/>
      <c r="C9" s="20">
        <f>C10+C12+C14+C16+C18+C20+C22+C24+C26+C28+C30+C32+C34+C36+C39</f>
        <v>2</v>
      </c>
      <c r="D9" s="20">
        <f t="shared" ref="D9:S9" si="0">D10+D12+D14+D16+D18+D20+D22+D24+D26+D28+D30+D32+D34+D37+D41</f>
        <v>2</v>
      </c>
      <c r="E9" s="20">
        <f t="shared" si="0"/>
        <v>2</v>
      </c>
      <c r="F9" s="20">
        <f t="shared" si="0"/>
        <v>2</v>
      </c>
      <c r="G9" s="20">
        <f t="shared" si="0"/>
        <v>2</v>
      </c>
      <c r="H9" s="20">
        <f t="shared" si="0"/>
        <v>2</v>
      </c>
      <c r="I9" s="20">
        <f t="shared" si="0"/>
        <v>2</v>
      </c>
      <c r="J9" s="20">
        <f t="shared" si="0"/>
        <v>2</v>
      </c>
      <c r="K9" s="20">
        <f t="shared" si="0"/>
        <v>2</v>
      </c>
      <c r="L9" s="20">
        <f t="shared" si="0"/>
        <v>2</v>
      </c>
      <c r="M9" s="20">
        <f t="shared" si="0"/>
        <v>2</v>
      </c>
      <c r="N9" s="20">
        <f t="shared" si="0"/>
        <v>2</v>
      </c>
      <c r="O9" s="20">
        <f t="shared" si="0"/>
        <v>2</v>
      </c>
      <c r="P9" s="20">
        <f t="shared" si="0"/>
        <v>0</v>
      </c>
      <c r="Q9" s="20">
        <f t="shared" si="0"/>
        <v>0</v>
      </c>
      <c r="R9" s="20">
        <f t="shared" si="0"/>
        <v>0</v>
      </c>
      <c r="S9" s="20">
        <f t="shared" si="0"/>
        <v>0</v>
      </c>
      <c r="T9" s="20" t="s">
        <v>75</v>
      </c>
      <c r="U9" s="20" t="s">
        <v>75</v>
      </c>
      <c r="V9" s="20">
        <f t="shared" ref="V9:AQ9" si="1">V10+V12+V14+V16+V18+V20+V22+V24+V26+V28+V30+V34++V32+V36+V39</f>
        <v>2</v>
      </c>
      <c r="W9" s="20">
        <f t="shared" si="1"/>
        <v>4</v>
      </c>
      <c r="X9" s="20">
        <f t="shared" si="1"/>
        <v>2</v>
      </c>
      <c r="Y9" s="20">
        <f t="shared" si="1"/>
        <v>2</v>
      </c>
      <c r="Z9" s="20">
        <f t="shared" si="1"/>
        <v>2</v>
      </c>
      <c r="AA9" s="20">
        <f t="shared" si="1"/>
        <v>2</v>
      </c>
      <c r="AB9" s="20">
        <f t="shared" si="1"/>
        <v>2</v>
      </c>
      <c r="AC9" s="20">
        <f t="shared" si="1"/>
        <v>2</v>
      </c>
      <c r="AD9" s="20">
        <f t="shared" si="1"/>
        <v>2</v>
      </c>
      <c r="AE9" s="20">
        <f t="shared" si="1"/>
        <v>2</v>
      </c>
      <c r="AF9" s="20">
        <f t="shared" si="1"/>
        <v>2</v>
      </c>
      <c r="AG9" s="20">
        <f t="shared" si="1"/>
        <v>4</v>
      </c>
      <c r="AH9" s="20">
        <f t="shared" si="1"/>
        <v>2</v>
      </c>
      <c r="AI9" s="20">
        <f t="shared" si="1"/>
        <v>0</v>
      </c>
      <c r="AJ9" s="20">
        <f t="shared" si="1"/>
        <v>0</v>
      </c>
      <c r="AK9" s="20">
        <f t="shared" si="1"/>
        <v>0</v>
      </c>
      <c r="AL9" s="20">
        <f t="shared" si="1"/>
        <v>0</v>
      </c>
      <c r="AM9" s="20">
        <f t="shared" si="1"/>
        <v>0</v>
      </c>
      <c r="AN9" s="20">
        <f t="shared" si="1"/>
        <v>0</v>
      </c>
      <c r="AO9" s="20">
        <f t="shared" si="1"/>
        <v>0</v>
      </c>
      <c r="AP9" s="20">
        <f t="shared" si="1"/>
        <v>0</v>
      </c>
      <c r="AQ9" s="20">
        <f t="shared" si="1"/>
        <v>0</v>
      </c>
      <c r="AR9" s="20">
        <f>SUM(AR10:AR43)</f>
        <v>0</v>
      </c>
      <c r="AS9" s="20">
        <f>SUM(AS10:AS43)</f>
        <v>0</v>
      </c>
      <c r="AT9" s="20" t="s">
        <v>75</v>
      </c>
      <c r="AU9" s="20" t="s">
        <v>75</v>
      </c>
      <c r="AV9" s="20" t="s">
        <v>75</v>
      </c>
      <c r="AW9" s="20" t="s">
        <v>75</v>
      </c>
      <c r="AX9" s="20" t="s">
        <v>75</v>
      </c>
      <c r="AY9" s="20" t="s">
        <v>75</v>
      </c>
      <c r="AZ9" s="20" t="s">
        <v>75</v>
      </c>
      <c r="BA9" s="20" t="s">
        <v>75</v>
      </c>
      <c r="BB9" s="20" t="s">
        <v>75</v>
      </c>
      <c r="BC9" s="20"/>
      <c r="BD9" s="20">
        <v>36</v>
      </c>
    </row>
    <row r="10" spans="1:56" ht="15.6">
      <c r="A10" s="70" t="s">
        <v>149</v>
      </c>
      <c r="B10" s="1" t="s">
        <v>84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23" t="s">
        <v>75</v>
      </c>
      <c r="U10" s="23" t="s">
        <v>75</v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 t="s">
        <v>75</v>
      </c>
      <c r="AU10" s="58" t="s">
        <v>75</v>
      </c>
      <c r="AV10" s="58" t="s">
        <v>75</v>
      </c>
      <c r="AW10" s="58" t="s">
        <v>75</v>
      </c>
      <c r="AX10" s="58" t="s">
        <v>75</v>
      </c>
      <c r="AY10" s="58" t="s">
        <v>75</v>
      </c>
      <c r="AZ10" s="58" t="s">
        <v>75</v>
      </c>
      <c r="BA10" s="58" t="s">
        <v>75</v>
      </c>
      <c r="BB10" s="58" t="s">
        <v>75</v>
      </c>
      <c r="BC10" s="37"/>
      <c r="BD10" s="35">
        <f>SUM(C10:AT10)</f>
        <v>0</v>
      </c>
    </row>
    <row r="11" spans="1:56" ht="15.6">
      <c r="A11" s="70" t="s">
        <v>150</v>
      </c>
      <c r="B11" s="1" t="s">
        <v>85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23" t="s">
        <v>75</v>
      </c>
      <c r="U11" s="23" t="s">
        <v>75</v>
      </c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 t="s">
        <v>75</v>
      </c>
      <c r="AU11" s="58" t="s">
        <v>75</v>
      </c>
      <c r="AV11" s="58" t="s">
        <v>75</v>
      </c>
      <c r="AW11" s="58" t="s">
        <v>75</v>
      </c>
      <c r="AX11" s="58" t="s">
        <v>75</v>
      </c>
      <c r="AY11" s="58" t="s">
        <v>75</v>
      </c>
      <c r="AZ11" s="58" t="s">
        <v>75</v>
      </c>
      <c r="BA11" s="58" t="s">
        <v>75</v>
      </c>
      <c r="BB11" s="58" t="s">
        <v>75</v>
      </c>
      <c r="BC11" s="58"/>
      <c r="BD11" s="58"/>
    </row>
    <row r="12" spans="1:56" ht="15.6">
      <c r="A12" s="70" t="s">
        <v>151</v>
      </c>
      <c r="B12" s="1" t="s">
        <v>86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23" t="s">
        <v>75</v>
      </c>
      <c r="U12" s="23" t="s">
        <v>75</v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58" t="s">
        <v>75</v>
      </c>
      <c r="AU12" s="58" t="s">
        <v>75</v>
      </c>
      <c r="AV12" s="58" t="s">
        <v>75</v>
      </c>
      <c r="AW12" s="58" t="s">
        <v>75</v>
      </c>
      <c r="AX12" s="58" t="s">
        <v>75</v>
      </c>
      <c r="AY12" s="58" t="s">
        <v>75</v>
      </c>
      <c r="AZ12" s="58" t="s">
        <v>75</v>
      </c>
      <c r="BA12" s="58" t="s">
        <v>75</v>
      </c>
      <c r="BB12" s="58" t="s">
        <v>75</v>
      </c>
      <c r="BC12" s="37"/>
      <c r="BD12" s="35">
        <f t="shared" ref="BD12:BD42" si="2">SUM(C12:AT12)</f>
        <v>0</v>
      </c>
    </row>
    <row r="13" spans="1:56" ht="15.6">
      <c r="A13" s="70" t="s">
        <v>152</v>
      </c>
      <c r="B13" s="1" t="s">
        <v>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23" t="s">
        <v>75</v>
      </c>
      <c r="U13" s="23" t="s">
        <v>75</v>
      </c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 t="s">
        <v>75</v>
      </c>
      <c r="AU13" s="58" t="s">
        <v>75</v>
      </c>
      <c r="AV13" s="58" t="s">
        <v>75</v>
      </c>
      <c r="AW13" s="58" t="s">
        <v>75</v>
      </c>
      <c r="AX13" s="58" t="s">
        <v>75</v>
      </c>
      <c r="AY13" s="58" t="s">
        <v>75</v>
      </c>
      <c r="AZ13" s="58" t="s">
        <v>75</v>
      </c>
      <c r="BA13" s="58" t="s">
        <v>75</v>
      </c>
      <c r="BB13" s="58" t="s">
        <v>75</v>
      </c>
      <c r="BC13" s="58"/>
      <c r="BD13" s="58"/>
    </row>
    <row r="14" spans="1:56" ht="15.6">
      <c r="A14" s="70" t="s">
        <v>153</v>
      </c>
      <c r="B14" s="1" t="s">
        <v>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23" t="s">
        <v>75</v>
      </c>
      <c r="U14" s="23" t="s">
        <v>75</v>
      </c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58" t="s">
        <v>75</v>
      </c>
      <c r="AU14" s="58" t="s">
        <v>75</v>
      </c>
      <c r="AV14" s="58" t="s">
        <v>75</v>
      </c>
      <c r="AW14" s="58" t="s">
        <v>75</v>
      </c>
      <c r="AX14" s="58" t="s">
        <v>75</v>
      </c>
      <c r="AY14" s="58" t="s">
        <v>75</v>
      </c>
      <c r="AZ14" s="58" t="s">
        <v>75</v>
      </c>
      <c r="BA14" s="58" t="s">
        <v>75</v>
      </c>
      <c r="BB14" s="58" t="s">
        <v>75</v>
      </c>
      <c r="BC14" s="37"/>
      <c r="BD14" s="35">
        <f t="shared" si="2"/>
        <v>0</v>
      </c>
    </row>
    <row r="15" spans="1:56" ht="15.6">
      <c r="A15" s="70" t="s">
        <v>154</v>
      </c>
      <c r="B15" s="1" t="s">
        <v>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23" t="s">
        <v>75</v>
      </c>
      <c r="U15" s="23" t="s">
        <v>75</v>
      </c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 t="s">
        <v>75</v>
      </c>
      <c r="AU15" s="58" t="s">
        <v>75</v>
      </c>
      <c r="AV15" s="58" t="s">
        <v>75</v>
      </c>
      <c r="AW15" s="58" t="s">
        <v>75</v>
      </c>
      <c r="AX15" s="58" t="s">
        <v>75</v>
      </c>
      <c r="AY15" s="58" t="s">
        <v>75</v>
      </c>
      <c r="AZ15" s="58" t="s">
        <v>75</v>
      </c>
      <c r="BA15" s="58" t="s">
        <v>75</v>
      </c>
      <c r="BB15" s="58" t="s">
        <v>75</v>
      </c>
      <c r="BC15" s="58"/>
      <c r="BD15" s="58"/>
    </row>
    <row r="16" spans="1:56" ht="15.6">
      <c r="A16" s="70" t="s">
        <v>155</v>
      </c>
      <c r="B16" s="1" t="s">
        <v>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23" t="s">
        <v>75</v>
      </c>
      <c r="U16" s="23" t="s">
        <v>75</v>
      </c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58" t="s">
        <v>75</v>
      </c>
      <c r="AU16" s="58" t="s">
        <v>75</v>
      </c>
      <c r="AV16" s="58" t="s">
        <v>75</v>
      </c>
      <c r="AW16" s="58" t="s">
        <v>75</v>
      </c>
      <c r="AX16" s="58" t="s">
        <v>75</v>
      </c>
      <c r="AY16" s="58" t="s">
        <v>75</v>
      </c>
      <c r="AZ16" s="58" t="s">
        <v>75</v>
      </c>
      <c r="BA16" s="58" t="s">
        <v>75</v>
      </c>
      <c r="BB16" s="58" t="s">
        <v>75</v>
      </c>
      <c r="BC16" s="37"/>
      <c r="BD16" s="35">
        <f t="shared" si="2"/>
        <v>0</v>
      </c>
    </row>
    <row r="17" spans="1:56" ht="15.6">
      <c r="A17" s="70" t="s">
        <v>159</v>
      </c>
      <c r="B17" s="1" t="s">
        <v>158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23" t="s">
        <v>75</v>
      </c>
      <c r="U17" s="23" t="s">
        <v>75</v>
      </c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 t="s">
        <v>75</v>
      </c>
      <c r="AU17" s="58" t="s">
        <v>75</v>
      </c>
      <c r="AV17" s="58" t="s">
        <v>75</v>
      </c>
      <c r="AW17" s="58" t="s">
        <v>75</v>
      </c>
      <c r="AX17" s="58" t="s">
        <v>75</v>
      </c>
      <c r="AY17" s="58" t="s">
        <v>75</v>
      </c>
      <c r="AZ17" s="58" t="s">
        <v>75</v>
      </c>
      <c r="BA17" s="58" t="s">
        <v>75</v>
      </c>
      <c r="BB17" s="58" t="s">
        <v>75</v>
      </c>
      <c r="BC17" s="58"/>
      <c r="BD17" s="58"/>
    </row>
    <row r="18" spans="1:56" ht="15.6">
      <c r="A18" s="70" t="s">
        <v>156</v>
      </c>
      <c r="B18" s="2" t="s">
        <v>160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23" t="s">
        <v>75</v>
      </c>
      <c r="U18" s="23" t="s">
        <v>75</v>
      </c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58" t="s">
        <v>75</v>
      </c>
      <c r="AU18" s="58" t="s">
        <v>75</v>
      </c>
      <c r="AV18" s="58" t="s">
        <v>75</v>
      </c>
      <c r="AW18" s="58" t="s">
        <v>75</v>
      </c>
      <c r="AX18" s="58" t="s">
        <v>75</v>
      </c>
      <c r="AY18" s="58" t="s">
        <v>75</v>
      </c>
      <c r="AZ18" s="58" t="s">
        <v>75</v>
      </c>
      <c r="BA18" s="58" t="s">
        <v>75</v>
      </c>
      <c r="BB18" s="58" t="s">
        <v>75</v>
      </c>
      <c r="BC18" s="37"/>
      <c r="BD18" s="35">
        <f t="shared" si="2"/>
        <v>0</v>
      </c>
    </row>
    <row r="19" spans="1:56" ht="15.6">
      <c r="A19" s="70" t="s">
        <v>157</v>
      </c>
      <c r="B19" s="2" t="s">
        <v>161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23" t="s">
        <v>75</v>
      </c>
      <c r="U19" s="23" t="s">
        <v>75</v>
      </c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 t="s">
        <v>75</v>
      </c>
      <c r="AU19" s="58" t="s">
        <v>75</v>
      </c>
      <c r="AV19" s="58" t="s">
        <v>75</v>
      </c>
      <c r="AW19" s="58" t="s">
        <v>75</v>
      </c>
      <c r="AX19" s="58" t="s">
        <v>75</v>
      </c>
      <c r="AY19" s="58" t="s">
        <v>75</v>
      </c>
      <c r="AZ19" s="58" t="s">
        <v>75</v>
      </c>
      <c r="BA19" s="58" t="s">
        <v>75</v>
      </c>
      <c r="BB19" s="58" t="s">
        <v>75</v>
      </c>
      <c r="BC19" s="58"/>
      <c r="BD19" s="58"/>
    </row>
    <row r="20" spans="1:56" ht="15.6">
      <c r="A20" s="70"/>
      <c r="B20" s="2" t="s">
        <v>88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23" t="s">
        <v>75</v>
      </c>
      <c r="U20" s="23" t="s">
        <v>75</v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58" t="s">
        <v>75</v>
      </c>
      <c r="AU20" s="58" t="s">
        <v>75</v>
      </c>
      <c r="AV20" s="58" t="s">
        <v>75</v>
      </c>
      <c r="AW20" s="58" t="s">
        <v>75</v>
      </c>
      <c r="AX20" s="58" t="s">
        <v>75</v>
      </c>
      <c r="AY20" s="58" t="s">
        <v>75</v>
      </c>
      <c r="AZ20" s="58" t="s">
        <v>75</v>
      </c>
      <c r="BA20" s="58" t="s">
        <v>75</v>
      </c>
      <c r="BB20" s="58" t="s">
        <v>75</v>
      </c>
      <c r="BC20" s="37"/>
      <c r="BD20" s="35">
        <f t="shared" si="2"/>
        <v>0</v>
      </c>
    </row>
    <row r="21" spans="1:56" ht="15.6">
      <c r="A21" s="70" t="s">
        <v>162</v>
      </c>
      <c r="B21" s="1" t="s">
        <v>7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23" t="s">
        <v>75</v>
      </c>
      <c r="U21" s="23" t="s">
        <v>75</v>
      </c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 t="s">
        <v>75</v>
      </c>
      <c r="AU21" s="58" t="s">
        <v>75</v>
      </c>
      <c r="AV21" s="58" t="s">
        <v>75</v>
      </c>
      <c r="AW21" s="58" t="s">
        <v>75</v>
      </c>
      <c r="AX21" s="58" t="s">
        <v>75</v>
      </c>
      <c r="AY21" s="58" t="s">
        <v>75</v>
      </c>
      <c r="AZ21" s="58" t="s">
        <v>75</v>
      </c>
      <c r="BA21" s="58" t="s">
        <v>75</v>
      </c>
      <c r="BB21" s="58" t="s">
        <v>75</v>
      </c>
      <c r="BC21" s="58"/>
      <c r="BD21" s="58"/>
    </row>
    <row r="22" spans="1:56" ht="15.6">
      <c r="A22" s="70" t="s">
        <v>163</v>
      </c>
      <c r="B22" s="1" t="s">
        <v>164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23" t="s">
        <v>75</v>
      </c>
      <c r="U22" s="23" t="s">
        <v>75</v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58" t="s">
        <v>75</v>
      </c>
      <c r="AU22" s="58" t="s">
        <v>75</v>
      </c>
      <c r="AV22" s="58" t="s">
        <v>75</v>
      </c>
      <c r="AW22" s="58" t="s">
        <v>75</v>
      </c>
      <c r="AX22" s="58" t="s">
        <v>75</v>
      </c>
      <c r="AY22" s="58" t="s">
        <v>75</v>
      </c>
      <c r="AZ22" s="58" t="s">
        <v>75</v>
      </c>
      <c r="BA22" s="58" t="s">
        <v>75</v>
      </c>
      <c r="BB22" s="58" t="s">
        <v>75</v>
      </c>
      <c r="BC22" s="37"/>
      <c r="BD22" s="35">
        <f t="shared" si="2"/>
        <v>0</v>
      </c>
    </row>
    <row r="23" spans="1:56" ht="15.6">
      <c r="A23" s="70" t="s">
        <v>165</v>
      </c>
      <c r="B23" s="1" t="s">
        <v>87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23" t="s">
        <v>75</v>
      </c>
      <c r="U23" s="23" t="s">
        <v>75</v>
      </c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 t="s">
        <v>75</v>
      </c>
      <c r="AU23" s="58" t="s">
        <v>75</v>
      </c>
      <c r="AV23" s="58" t="s">
        <v>75</v>
      </c>
      <c r="AW23" s="58" t="s">
        <v>75</v>
      </c>
      <c r="AX23" s="58" t="s">
        <v>75</v>
      </c>
      <c r="AY23" s="58" t="s">
        <v>75</v>
      </c>
      <c r="AZ23" s="58" t="s">
        <v>75</v>
      </c>
      <c r="BA23" s="58" t="s">
        <v>75</v>
      </c>
      <c r="BB23" s="58" t="s">
        <v>75</v>
      </c>
      <c r="BC23" s="58"/>
      <c r="BD23" s="58"/>
    </row>
    <row r="24" spans="1:56" ht="15.6">
      <c r="A24" s="70" t="s">
        <v>166</v>
      </c>
      <c r="B24" s="2" t="s">
        <v>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23" t="s">
        <v>75</v>
      </c>
      <c r="U24" s="23" t="s">
        <v>75</v>
      </c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58" t="s">
        <v>75</v>
      </c>
      <c r="AU24" s="58" t="s">
        <v>75</v>
      </c>
      <c r="AV24" s="58" t="s">
        <v>75</v>
      </c>
      <c r="AW24" s="58" t="s">
        <v>75</v>
      </c>
      <c r="AX24" s="58" t="s">
        <v>75</v>
      </c>
      <c r="AY24" s="58" t="s">
        <v>75</v>
      </c>
      <c r="AZ24" s="58" t="s">
        <v>75</v>
      </c>
      <c r="BA24" s="58" t="s">
        <v>75</v>
      </c>
      <c r="BB24" s="58" t="s">
        <v>75</v>
      </c>
      <c r="BC24" s="37"/>
      <c r="BD24" s="35">
        <f t="shared" si="2"/>
        <v>0</v>
      </c>
    </row>
    <row r="25" spans="1:56" ht="15.6">
      <c r="A25" s="39" t="s">
        <v>167</v>
      </c>
      <c r="B25" s="39" t="s">
        <v>89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23" t="s">
        <v>75</v>
      </c>
      <c r="U25" s="23" t="s">
        <v>75</v>
      </c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 t="s">
        <v>75</v>
      </c>
      <c r="AU25" s="58" t="s">
        <v>75</v>
      </c>
      <c r="AV25" s="58" t="s">
        <v>75</v>
      </c>
      <c r="AW25" s="58" t="s">
        <v>75</v>
      </c>
      <c r="AX25" s="58" t="s">
        <v>75</v>
      </c>
      <c r="AY25" s="58" t="s">
        <v>75</v>
      </c>
      <c r="AZ25" s="58" t="s">
        <v>75</v>
      </c>
      <c r="BA25" s="58" t="s">
        <v>75</v>
      </c>
      <c r="BB25" s="58" t="s">
        <v>75</v>
      </c>
      <c r="BC25" s="58"/>
      <c r="BD25" s="58"/>
    </row>
    <row r="26" spans="1:56" s="47" customFormat="1">
      <c r="A26" s="24" t="s">
        <v>129</v>
      </c>
      <c r="B26" s="24" t="s">
        <v>130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 t="s">
        <v>75</v>
      </c>
      <c r="U26" s="23" t="s">
        <v>75</v>
      </c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 t="s">
        <v>75</v>
      </c>
      <c r="AU26" s="23" t="s">
        <v>75</v>
      </c>
      <c r="AV26" s="23" t="s">
        <v>75</v>
      </c>
      <c r="AW26" s="23" t="s">
        <v>75</v>
      </c>
      <c r="AX26" s="23" t="s">
        <v>75</v>
      </c>
      <c r="AY26" s="23" t="s">
        <v>75</v>
      </c>
      <c r="AZ26" s="23" t="s">
        <v>75</v>
      </c>
      <c r="BA26" s="23" t="s">
        <v>75</v>
      </c>
      <c r="BB26" s="23" t="s">
        <v>75</v>
      </c>
      <c r="BC26" s="23"/>
      <c r="BD26" s="23">
        <f t="shared" si="2"/>
        <v>0</v>
      </c>
    </row>
    <row r="27" spans="1:56">
      <c r="A27" s="22" t="s">
        <v>10</v>
      </c>
      <c r="B27" s="22" t="s">
        <v>11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23" t="s">
        <v>75</v>
      </c>
      <c r="U27" s="23" t="s">
        <v>75</v>
      </c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 t="s">
        <v>75</v>
      </c>
      <c r="AU27" s="58" t="s">
        <v>75</v>
      </c>
      <c r="AV27" s="58" t="s">
        <v>75</v>
      </c>
      <c r="AW27" s="58" t="s">
        <v>75</v>
      </c>
      <c r="AX27" s="58" t="s">
        <v>75</v>
      </c>
      <c r="AY27" s="58" t="s">
        <v>75</v>
      </c>
      <c r="AZ27" s="58" t="s">
        <v>75</v>
      </c>
      <c r="BA27" s="58" t="s">
        <v>75</v>
      </c>
      <c r="BB27" s="58" t="s">
        <v>75</v>
      </c>
      <c r="BC27" s="58"/>
      <c r="BD27" s="58"/>
    </row>
    <row r="28" spans="1:56">
      <c r="A28" s="22" t="s">
        <v>12</v>
      </c>
      <c r="B28" s="22" t="s">
        <v>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23" t="s">
        <v>75</v>
      </c>
      <c r="U28" s="23" t="s">
        <v>75</v>
      </c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58" t="s">
        <v>75</v>
      </c>
      <c r="AU28" s="58" t="s">
        <v>75</v>
      </c>
      <c r="AV28" s="58" t="s">
        <v>75</v>
      </c>
      <c r="AW28" s="58" t="s">
        <v>75</v>
      </c>
      <c r="AX28" s="58" t="s">
        <v>75</v>
      </c>
      <c r="AY28" s="58" t="s">
        <v>75</v>
      </c>
      <c r="AZ28" s="58" t="s">
        <v>75</v>
      </c>
      <c r="BA28" s="58" t="s">
        <v>75</v>
      </c>
      <c r="BB28" s="58" t="s">
        <v>75</v>
      </c>
      <c r="BC28" s="37"/>
      <c r="BD28" s="35">
        <f t="shared" si="2"/>
        <v>0</v>
      </c>
    </row>
    <row r="29" spans="1:56">
      <c r="A29" s="22" t="s">
        <v>13</v>
      </c>
      <c r="B29" s="22" t="s">
        <v>3</v>
      </c>
      <c r="C29" s="58">
        <v>2</v>
      </c>
      <c r="D29" s="73">
        <v>2</v>
      </c>
      <c r="E29" s="73">
        <v>2</v>
      </c>
      <c r="F29" s="73">
        <v>2</v>
      </c>
      <c r="G29" s="73">
        <v>2</v>
      </c>
      <c r="H29" s="73">
        <v>2</v>
      </c>
      <c r="I29" s="73">
        <v>2</v>
      </c>
      <c r="J29" s="73">
        <v>2</v>
      </c>
      <c r="K29" s="73">
        <v>2</v>
      </c>
      <c r="L29" s="73">
        <v>2</v>
      </c>
      <c r="M29" s="73">
        <v>2</v>
      </c>
      <c r="N29" s="73">
        <v>2</v>
      </c>
      <c r="O29" s="73">
        <v>2</v>
      </c>
      <c r="P29" s="73"/>
      <c r="Q29" s="73"/>
      <c r="R29" s="58"/>
      <c r="S29" s="58"/>
      <c r="T29" s="23" t="s">
        <v>75</v>
      </c>
      <c r="U29" s="23" t="s">
        <v>75</v>
      </c>
      <c r="V29" s="58">
        <v>2</v>
      </c>
      <c r="W29" s="73">
        <v>2</v>
      </c>
      <c r="X29" s="73">
        <v>2</v>
      </c>
      <c r="Y29" s="73">
        <v>2</v>
      </c>
      <c r="Z29" s="73">
        <v>2</v>
      </c>
      <c r="AA29" s="73">
        <v>2</v>
      </c>
      <c r="AB29" s="73">
        <v>2</v>
      </c>
      <c r="AC29" s="73">
        <v>2</v>
      </c>
      <c r="AD29" s="73">
        <v>2</v>
      </c>
      <c r="AE29" s="73">
        <v>2</v>
      </c>
      <c r="AF29" s="73">
        <v>2</v>
      </c>
      <c r="AG29" s="73">
        <v>4</v>
      </c>
      <c r="AH29" s="73">
        <v>4</v>
      </c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 t="s">
        <v>75</v>
      </c>
      <c r="AU29" s="58" t="s">
        <v>75</v>
      </c>
      <c r="AV29" s="58" t="s">
        <v>75</v>
      </c>
      <c r="AW29" s="58" t="s">
        <v>75</v>
      </c>
      <c r="AX29" s="58" t="s">
        <v>75</v>
      </c>
      <c r="AY29" s="58" t="s">
        <v>75</v>
      </c>
      <c r="AZ29" s="58" t="s">
        <v>75</v>
      </c>
      <c r="BA29" s="58" t="s">
        <v>75</v>
      </c>
      <c r="BB29" s="58" t="s">
        <v>75</v>
      </c>
      <c r="BC29" s="58"/>
      <c r="BD29" s="58">
        <f>SUM(C29:S29,V29:AS29)</f>
        <v>56</v>
      </c>
    </row>
    <row r="30" spans="1:56">
      <c r="A30" s="22" t="s">
        <v>14</v>
      </c>
      <c r="B30" s="22" t="s">
        <v>5</v>
      </c>
      <c r="C30" s="73">
        <v>2</v>
      </c>
      <c r="D30" s="73">
        <v>2</v>
      </c>
      <c r="E30" s="73">
        <v>2</v>
      </c>
      <c r="F30" s="73">
        <v>2</v>
      </c>
      <c r="G30" s="73">
        <v>2</v>
      </c>
      <c r="H30" s="73">
        <v>2</v>
      </c>
      <c r="I30" s="73">
        <v>2</v>
      </c>
      <c r="J30" s="73">
        <v>2</v>
      </c>
      <c r="K30" s="73">
        <v>2</v>
      </c>
      <c r="L30" s="73">
        <v>2</v>
      </c>
      <c r="M30" s="73">
        <v>2</v>
      </c>
      <c r="N30" s="73">
        <v>2</v>
      </c>
      <c r="O30" s="73">
        <v>2</v>
      </c>
      <c r="P30" s="35"/>
      <c r="Q30" s="35"/>
      <c r="R30" s="35"/>
      <c r="S30" s="35"/>
      <c r="T30" s="23" t="s">
        <v>75</v>
      </c>
      <c r="U30" s="23" t="s">
        <v>75</v>
      </c>
      <c r="V30" s="35">
        <v>2</v>
      </c>
      <c r="W30" s="35">
        <v>4</v>
      </c>
      <c r="X30" s="73">
        <v>2</v>
      </c>
      <c r="Y30" s="73">
        <v>2</v>
      </c>
      <c r="Z30" s="73">
        <v>2</v>
      </c>
      <c r="AA30" s="73">
        <v>2</v>
      </c>
      <c r="AB30" s="73">
        <v>2</v>
      </c>
      <c r="AC30" s="73">
        <v>2</v>
      </c>
      <c r="AD30" s="73">
        <v>2</v>
      </c>
      <c r="AE30" s="73">
        <v>2</v>
      </c>
      <c r="AF30" s="73">
        <v>2</v>
      </c>
      <c r="AG30" s="73">
        <v>4</v>
      </c>
      <c r="AH30" s="73">
        <v>2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58" t="s">
        <v>75</v>
      </c>
      <c r="AU30" s="58" t="s">
        <v>75</v>
      </c>
      <c r="AV30" s="58" t="s">
        <v>75</v>
      </c>
      <c r="AW30" s="58" t="s">
        <v>75</v>
      </c>
      <c r="AX30" s="58" t="s">
        <v>75</v>
      </c>
      <c r="AY30" s="58" t="s">
        <v>75</v>
      </c>
      <c r="AZ30" s="58" t="s">
        <v>75</v>
      </c>
      <c r="BA30" s="58" t="s">
        <v>75</v>
      </c>
      <c r="BB30" s="58" t="s">
        <v>75</v>
      </c>
      <c r="BC30" s="37"/>
      <c r="BD30" s="35">
        <f t="shared" si="2"/>
        <v>56</v>
      </c>
    </row>
    <row r="31" spans="1:56">
      <c r="A31" s="22" t="s">
        <v>176</v>
      </c>
      <c r="B31" s="22" t="s">
        <v>177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23" t="s">
        <v>75</v>
      </c>
      <c r="U31" s="23" t="s">
        <v>75</v>
      </c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</row>
    <row r="32" spans="1:56" s="47" customFormat="1">
      <c r="A32" s="24" t="s">
        <v>131</v>
      </c>
      <c r="B32" s="24" t="s">
        <v>132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 t="s">
        <v>75</v>
      </c>
      <c r="U32" s="23" t="s">
        <v>75</v>
      </c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 t="s">
        <v>75</v>
      </c>
      <c r="AU32" s="23" t="s">
        <v>75</v>
      </c>
      <c r="AV32" s="23" t="s">
        <v>75</v>
      </c>
      <c r="AW32" s="23" t="s">
        <v>75</v>
      </c>
      <c r="AX32" s="23" t="s">
        <v>75</v>
      </c>
      <c r="AY32" s="23" t="s">
        <v>75</v>
      </c>
      <c r="AZ32" s="23" t="s">
        <v>75</v>
      </c>
      <c r="BA32" s="23" t="s">
        <v>75</v>
      </c>
      <c r="BB32" s="23" t="s">
        <v>75</v>
      </c>
      <c r="BC32" s="23"/>
      <c r="BD32" s="23">
        <f t="shared" si="2"/>
        <v>0</v>
      </c>
    </row>
    <row r="33" spans="1:56" ht="15.6">
      <c r="A33" s="3" t="s">
        <v>15</v>
      </c>
      <c r="B33" s="4" t="s">
        <v>16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23" t="s">
        <v>75</v>
      </c>
      <c r="U33" s="23" t="s">
        <v>75</v>
      </c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 t="s">
        <v>75</v>
      </c>
      <c r="AU33" s="58" t="s">
        <v>75</v>
      </c>
      <c r="AV33" s="58" t="s">
        <v>75</v>
      </c>
      <c r="AW33" s="58" t="s">
        <v>75</v>
      </c>
      <c r="AX33" s="58" t="s">
        <v>75</v>
      </c>
      <c r="AY33" s="58" t="s">
        <v>75</v>
      </c>
      <c r="AZ33" s="58" t="s">
        <v>75</v>
      </c>
      <c r="BA33" s="58" t="s">
        <v>75</v>
      </c>
      <c r="BB33" s="58" t="s">
        <v>75</v>
      </c>
      <c r="BC33" s="58"/>
      <c r="BD33" s="58"/>
    </row>
    <row r="34" spans="1:56" ht="15.6">
      <c r="A34" s="3" t="s">
        <v>17</v>
      </c>
      <c r="B34" s="4" t="s">
        <v>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23" t="s">
        <v>75</v>
      </c>
      <c r="U34" s="23" t="s">
        <v>75</v>
      </c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58" t="s">
        <v>75</v>
      </c>
      <c r="AU34" s="58" t="s">
        <v>75</v>
      </c>
      <c r="AV34" s="58" t="s">
        <v>75</v>
      </c>
      <c r="AW34" s="58" t="s">
        <v>75</v>
      </c>
      <c r="AX34" s="58" t="s">
        <v>75</v>
      </c>
      <c r="AY34" s="58" t="s">
        <v>75</v>
      </c>
      <c r="AZ34" s="58" t="s">
        <v>75</v>
      </c>
      <c r="BA34" s="58" t="s">
        <v>75</v>
      </c>
      <c r="BB34" s="58" t="s">
        <v>75</v>
      </c>
      <c r="BC34" s="37"/>
      <c r="BD34" s="35">
        <f t="shared" si="2"/>
        <v>0</v>
      </c>
    </row>
    <row r="35" spans="1:56" ht="15.6">
      <c r="A35" s="5" t="s">
        <v>18</v>
      </c>
      <c r="B35" s="4" t="s">
        <v>9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23" t="s">
        <v>75</v>
      </c>
      <c r="U35" s="23" t="s">
        <v>75</v>
      </c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 t="s">
        <v>75</v>
      </c>
      <c r="AU35" s="58" t="s">
        <v>75</v>
      </c>
      <c r="AV35" s="58" t="s">
        <v>75</v>
      </c>
      <c r="AW35" s="58" t="s">
        <v>75</v>
      </c>
      <c r="AX35" s="58" t="s">
        <v>75</v>
      </c>
      <c r="AY35" s="58" t="s">
        <v>75</v>
      </c>
      <c r="AZ35" s="58" t="s">
        <v>75</v>
      </c>
      <c r="BA35" s="58" t="s">
        <v>75</v>
      </c>
      <c r="BB35" s="58" t="s">
        <v>75</v>
      </c>
      <c r="BC35" s="58"/>
      <c r="BD35" s="58"/>
    </row>
    <row r="36" spans="1:56" s="103" customFormat="1" ht="15.6">
      <c r="A36" s="54" t="s">
        <v>76</v>
      </c>
      <c r="B36" s="54" t="s">
        <v>133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23" t="s">
        <v>75</v>
      </c>
      <c r="U36" s="23" t="s">
        <v>75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23" t="s">
        <v>75</v>
      </c>
      <c r="AU36" s="23" t="s">
        <v>75</v>
      </c>
      <c r="AV36" s="23" t="s">
        <v>75</v>
      </c>
      <c r="AW36" s="23" t="s">
        <v>75</v>
      </c>
      <c r="AX36" s="23" t="s">
        <v>75</v>
      </c>
      <c r="AY36" s="23" t="s">
        <v>75</v>
      </c>
      <c r="AZ36" s="23" t="s">
        <v>75</v>
      </c>
      <c r="BA36" s="23" t="s">
        <v>75</v>
      </c>
      <c r="BB36" s="23" t="s">
        <v>75</v>
      </c>
      <c r="BC36" s="42"/>
      <c r="BD36" s="42">
        <f t="shared" si="2"/>
        <v>0</v>
      </c>
    </row>
    <row r="37" spans="1:56" s="103" customFormat="1" ht="15.6">
      <c r="A37" s="54" t="s">
        <v>134</v>
      </c>
      <c r="B37" s="54" t="s">
        <v>135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23" t="s">
        <v>75</v>
      </c>
      <c r="U37" s="23" t="s">
        <v>75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23" t="s">
        <v>75</v>
      </c>
      <c r="AU37" s="23" t="s">
        <v>75</v>
      </c>
      <c r="AV37" s="23" t="s">
        <v>75</v>
      </c>
      <c r="AW37" s="23" t="s">
        <v>75</v>
      </c>
      <c r="AX37" s="23" t="s">
        <v>75</v>
      </c>
      <c r="AY37" s="23" t="s">
        <v>75</v>
      </c>
      <c r="AZ37" s="23" t="s">
        <v>75</v>
      </c>
      <c r="BA37" s="23" t="s">
        <v>75</v>
      </c>
      <c r="BB37" s="23" t="s">
        <v>75</v>
      </c>
      <c r="BC37" s="42"/>
      <c r="BD37" s="42">
        <f t="shared" si="2"/>
        <v>0</v>
      </c>
    </row>
    <row r="38" spans="1:56" s="40" customFormat="1" ht="15.6">
      <c r="A38" s="3" t="s">
        <v>19</v>
      </c>
      <c r="B38" s="4" t="s">
        <v>20</v>
      </c>
      <c r="C38" s="59">
        <v>4</v>
      </c>
      <c r="D38" s="59">
        <v>6</v>
      </c>
      <c r="E38" s="59">
        <v>4</v>
      </c>
      <c r="F38" s="59">
        <v>6</v>
      </c>
      <c r="G38" s="59">
        <v>6</v>
      </c>
      <c r="H38" s="59">
        <v>6</v>
      </c>
      <c r="I38" s="59">
        <v>6</v>
      </c>
      <c r="J38" s="59">
        <v>6</v>
      </c>
      <c r="K38" s="59">
        <v>4</v>
      </c>
      <c r="L38" s="59">
        <v>6</v>
      </c>
      <c r="M38" s="59">
        <v>4</v>
      </c>
      <c r="N38" s="59">
        <v>6</v>
      </c>
      <c r="O38" s="59">
        <v>6</v>
      </c>
      <c r="P38" s="59">
        <v>4</v>
      </c>
      <c r="Q38" s="59">
        <v>4</v>
      </c>
      <c r="R38" s="59"/>
      <c r="S38" s="59">
        <v>0</v>
      </c>
      <c r="T38" s="23" t="s">
        <v>75</v>
      </c>
      <c r="U38" s="23" t="s">
        <v>75</v>
      </c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8" t="s">
        <v>75</v>
      </c>
      <c r="AU38" s="58" t="s">
        <v>75</v>
      </c>
      <c r="AV38" s="58" t="s">
        <v>75</v>
      </c>
      <c r="AW38" s="58" t="s">
        <v>75</v>
      </c>
      <c r="AX38" s="58" t="s">
        <v>75</v>
      </c>
      <c r="AY38" s="58" t="s">
        <v>75</v>
      </c>
      <c r="AZ38" s="58" t="s">
        <v>75</v>
      </c>
      <c r="BA38" s="58" t="s">
        <v>75</v>
      </c>
      <c r="BB38" s="58" t="s">
        <v>75</v>
      </c>
      <c r="BC38" s="59"/>
      <c r="BD38" s="59">
        <f>SUM(C38:S38,V38:AS38)</f>
        <v>78</v>
      </c>
    </row>
    <row r="39" spans="1:56" s="40" customFormat="1" ht="15.6">
      <c r="A39" s="3" t="s">
        <v>21</v>
      </c>
      <c r="B39" s="4" t="s">
        <v>22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23" t="s">
        <v>75</v>
      </c>
      <c r="U39" s="23" t="s">
        <v>75</v>
      </c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8" t="s">
        <v>75</v>
      </c>
      <c r="AU39" s="58" t="s">
        <v>75</v>
      </c>
      <c r="AV39" s="58" t="s">
        <v>75</v>
      </c>
      <c r="AW39" s="58" t="s">
        <v>75</v>
      </c>
      <c r="AX39" s="58" t="s">
        <v>75</v>
      </c>
      <c r="AY39" s="58" t="s">
        <v>75</v>
      </c>
      <c r="AZ39" s="58" t="s">
        <v>75</v>
      </c>
      <c r="BA39" s="58" t="s">
        <v>75</v>
      </c>
      <c r="BB39" s="58" t="s">
        <v>75</v>
      </c>
      <c r="BC39" s="59"/>
      <c r="BD39" s="59">
        <f t="shared" si="2"/>
        <v>0</v>
      </c>
    </row>
    <row r="40" spans="1:56" s="40" customFormat="1" ht="15.6">
      <c r="A40" s="3" t="s">
        <v>23</v>
      </c>
      <c r="B40" s="4" t="s">
        <v>24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23" t="s">
        <v>75</v>
      </c>
      <c r="U40" s="23" t="s">
        <v>75</v>
      </c>
      <c r="V40" s="59">
        <v>2</v>
      </c>
      <c r="W40" s="59">
        <v>4</v>
      </c>
      <c r="X40" s="74">
        <v>4</v>
      </c>
      <c r="Y40" s="74">
        <v>4</v>
      </c>
      <c r="Z40" s="74">
        <v>4</v>
      </c>
      <c r="AA40" s="74">
        <v>4</v>
      </c>
      <c r="AB40" s="74">
        <v>4</v>
      </c>
      <c r="AC40" s="74">
        <v>4</v>
      </c>
      <c r="AD40" s="74">
        <v>4</v>
      </c>
      <c r="AE40" s="74">
        <v>4</v>
      </c>
      <c r="AF40" s="74">
        <v>2</v>
      </c>
      <c r="AG40" s="74">
        <v>2</v>
      </c>
      <c r="AH40" s="74">
        <v>2</v>
      </c>
      <c r="AI40" s="59">
        <v>1</v>
      </c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8" t="s">
        <v>75</v>
      </c>
      <c r="AU40" s="58" t="s">
        <v>75</v>
      </c>
      <c r="AV40" s="58" t="s">
        <v>75</v>
      </c>
      <c r="AW40" s="58" t="s">
        <v>75</v>
      </c>
      <c r="AX40" s="58" t="s">
        <v>75</v>
      </c>
      <c r="AY40" s="58" t="s">
        <v>75</v>
      </c>
      <c r="AZ40" s="58" t="s">
        <v>75</v>
      </c>
      <c r="BA40" s="58" t="s">
        <v>75</v>
      </c>
      <c r="BB40" s="58" t="s">
        <v>75</v>
      </c>
      <c r="BC40" s="59"/>
      <c r="BD40" s="59">
        <f>SUM(V40:AS40,C40:S40)</f>
        <v>45</v>
      </c>
    </row>
    <row r="41" spans="1:56" s="40" customFormat="1" ht="15.6">
      <c r="A41" s="3" t="s">
        <v>25</v>
      </c>
      <c r="B41" s="4" t="s">
        <v>26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23" t="s">
        <v>75</v>
      </c>
      <c r="U41" s="23" t="s">
        <v>75</v>
      </c>
      <c r="V41" s="74">
        <v>4</v>
      </c>
      <c r="W41" s="74">
        <v>4</v>
      </c>
      <c r="X41" s="74">
        <v>4</v>
      </c>
      <c r="Y41" s="74">
        <v>4</v>
      </c>
      <c r="Z41" s="74">
        <v>4</v>
      </c>
      <c r="AA41" s="74">
        <v>4</v>
      </c>
      <c r="AB41" s="74">
        <v>4</v>
      </c>
      <c r="AC41" s="74">
        <v>4</v>
      </c>
      <c r="AD41" s="74">
        <v>2</v>
      </c>
      <c r="AE41" s="74">
        <v>2</v>
      </c>
      <c r="AF41" s="74">
        <v>2</v>
      </c>
      <c r="AG41" s="74">
        <v>2</v>
      </c>
      <c r="AH41" s="74">
        <v>2</v>
      </c>
      <c r="AI41" s="59">
        <v>3</v>
      </c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 t="s">
        <v>75</v>
      </c>
      <c r="AU41" s="59" t="s">
        <v>75</v>
      </c>
      <c r="AV41" s="59" t="s">
        <v>75</v>
      </c>
      <c r="AW41" s="59" t="s">
        <v>75</v>
      </c>
      <c r="AX41" s="59" t="s">
        <v>75</v>
      </c>
      <c r="AY41" s="59" t="s">
        <v>75</v>
      </c>
      <c r="AZ41" s="59" t="s">
        <v>75</v>
      </c>
      <c r="BA41" s="59" t="s">
        <v>75</v>
      </c>
      <c r="BB41" s="59" t="s">
        <v>75</v>
      </c>
      <c r="BC41" s="59"/>
      <c r="BD41" s="59">
        <f t="shared" si="2"/>
        <v>45</v>
      </c>
    </row>
    <row r="42" spans="1:56" s="40" customFormat="1" ht="15.6">
      <c r="A42" s="3" t="s">
        <v>27</v>
      </c>
      <c r="B42" s="3" t="s">
        <v>28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23" t="s">
        <v>75</v>
      </c>
      <c r="U42" s="23" t="s">
        <v>75</v>
      </c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 t="s">
        <v>75</v>
      </c>
      <c r="AU42" s="59" t="s">
        <v>75</v>
      </c>
      <c r="AV42" s="59" t="s">
        <v>75</v>
      </c>
      <c r="AW42" s="59" t="s">
        <v>75</v>
      </c>
      <c r="AX42" s="59" t="s">
        <v>75</v>
      </c>
      <c r="AY42" s="59" t="s">
        <v>75</v>
      </c>
      <c r="AZ42" s="59" t="s">
        <v>75</v>
      </c>
      <c r="BA42" s="59" t="s">
        <v>75</v>
      </c>
      <c r="BB42" s="59" t="s">
        <v>75</v>
      </c>
      <c r="BC42" s="59"/>
      <c r="BD42" s="59">
        <f t="shared" si="2"/>
        <v>0</v>
      </c>
    </row>
    <row r="43" spans="1:56" s="40" customFormat="1" ht="15.6">
      <c r="A43" s="3" t="s">
        <v>29</v>
      </c>
      <c r="B43" s="3" t="s">
        <v>30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23" t="s">
        <v>75</v>
      </c>
      <c r="U43" s="23" t="s">
        <v>75</v>
      </c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 t="s">
        <v>75</v>
      </c>
      <c r="AU43" s="59" t="s">
        <v>75</v>
      </c>
      <c r="AV43" s="59" t="s">
        <v>75</v>
      </c>
      <c r="AW43" s="59" t="s">
        <v>75</v>
      </c>
      <c r="AX43" s="59" t="s">
        <v>75</v>
      </c>
      <c r="AY43" s="59" t="s">
        <v>75</v>
      </c>
      <c r="AZ43" s="59" t="s">
        <v>75</v>
      </c>
      <c r="BA43" s="59" t="s">
        <v>75</v>
      </c>
      <c r="BB43" s="59" t="s">
        <v>75</v>
      </c>
      <c r="BC43" s="59"/>
      <c r="BD43" s="59"/>
    </row>
    <row r="44" spans="1:56" s="21" customFormat="1" ht="15.6">
      <c r="A44" s="3" t="s">
        <v>31</v>
      </c>
      <c r="B44" s="3" t="s">
        <v>32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23" t="s">
        <v>75</v>
      </c>
      <c r="U44" s="23" t="s">
        <v>75</v>
      </c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6" t="s">
        <v>75</v>
      </c>
      <c r="AU44" s="96" t="s">
        <v>75</v>
      </c>
      <c r="AV44" s="96" t="s">
        <v>75</v>
      </c>
      <c r="AW44" s="96" t="s">
        <v>75</v>
      </c>
      <c r="AX44" s="96" t="s">
        <v>75</v>
      </c>
      <c r="AY44" s="96" t="s">
        <v>75</v>
      </c>
      <c r="AZ44" s="96" t="s">
        <v>75</v>
      </c>
      <c r="BA44" s="96" t="s">
        <v>75</v>
      </c>
      <c r="BB44" s="96" t="s">
        <v>75</v>
      </c>
      <c r="BC44" s="95"/>
      <c r="BD44" s="95"/>
    </row>
    <row r="45" spans="1:56" ht="15.6">
      <c r="A45" s="3" t="s">
        <v>33</v>
      </c>
      <c r="B45" s="3" t="s">
        <v>34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23" t="s">
        <v>75</v>
      </c>
      <c r="U45" s="23" t="s">
        <v>75</v>
      </c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6" t="s">
        <v>75</v>
      </c>
      <c r="AU45" s="96" t="s">
        <v>75</v>
      </c>
      <c r="AV45" s="96" t="s">
        <v>75</v>
      </c>
      <c r="AW45" s="96" t="s">
        <v>75</v>
      </c>
      <c r="AX45" s="96" t="s">
        <v>75</v>
      </c>
      <c r="AY45" s="96" t="s">
        <v>75</v>
      </c>
      <c r="AZ45" s="96" t="s">
        <v>75</v>
      </c>
      <c r="BA45" s="96" t="s">
        <v>75</v>
      </c>
      <c r="BB45" s="96" t="s">
        <v>75</v>
      </c>
      <c r="BC45" s="95"/>
      <c r="BD45" s="95"/>
    </row>
    <row r="46" spans="1:56" s="40" customFormat="1" ht="15.6">
      <c r="A46" s="3" t="s">
        <v>35</v>
      </c>
      <c r="B46" s="3" t="s">
        <v>81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23" t="s">
        <v>75</v>
      </c>
      <c r="U46" s="23" t="s">
        <v>75</v>
      </c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 t="s">
        <v>75</v>
      </c>
      <c r="AU46" s="59" t="s">
        <v>75</v>
      </c>
      <c r="AV46" s="59" t="s">
        <v>75</v>
      </c>
      <c r="AW46" s="59" t="s">
        <v>75</v>
      </c>
      <c r="AX46" s="59" t="s">
        <v>75</v>
      </c>
      <c r="AY46" s="59" t="s">
        <v>75</v>
      </c>
      <c r="AZ46" s="59" t="s">
        <v>75</v>
      </c>
      <c r="BA46" s="59" t="s">
        <v>75</v>
      </c>
      <c r="BB46" s="59" t="s">
        <v>75</v>
      </c>
      <c r="BC46" s="41"/>
      <c r="BD46" s="41">
        <f t="shared" ref="BD46:BD52" si="3">SUM(C46:AT46)</f>
        <v>0</v>
      </c>
    </row>
    <row r="47" spans="1:56" s="40" customFormat="1" ht="15.6">
      <c r="A47" s="3" t="s">
        <v>78</v>
      </c>
      <c r="B47" s="3" t="s">
        <v>77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23" t="s">
        <v>75</v>
      </c>
      <c r="U47" s="23" t="s">
        <v>75</v>
      </c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59" t="s">
        <v>75</v>
      </c>
      <c r="AU47" s="59" t="s">
        <v>75</v>
      </c>
      <c r="AV47" s="59" t="s">
        <v>75</v>
      </c>
      <c r="AW47" s="59" t="s">
        <v>75</v>
      </c>
      <c r="AX47" s="59" t="s">
        <v>75</v>
      </c>
      <c r="AY47" s="59" t="s">
        <v>75</v>
      </c>
      <c r="AZ47" s="59" t="s">
        <v>75</v>
      </c>
      <c r="BA47" s="59" t="s">
        <v>75</v>
      </c>
      <c r="BB47" s="59" t="s">
        <v>75</v>
      </c>
      <c r="BC47" s="41"/>
      <c r="BD47" s="41"/>
    </row>
    <row r="48" spans="1:56" s="40" customFormat="1" ht="15.6">
      <c r="A48" s="3" t="s">
        <v>79</v>
      </c>
      <c r="B48" s="3" t="s">
        <v>36</v>
      </c>
      <c r="C48" s="41">
        <v>2</v>
      </c>
      <c r="D48" s="74">
        <v>2</v>
      </c>
      <c r="E48" s="74">
        <v>2</v>
      </c>
      <c r="F48" s="74">
        <v>2</v>
      </c>
      <c r="G48" s="74">
        <v>2</v>
      </c>
      <c r="H48" s="74">
        <v>2</v>
      </c>
      <c r="I48" s="74">
        <v>2</v>
      </c>
      <c r="J48" s="74">
        <v>2</v>
      </c>
      <c r="K48" s="74">
        <v>2</v>
      </c>
      <c r="L48" s="74">
        <v>2</v>
      </c>
      <c r="M48" s="74">
        <v>2</v>
      </c>
      <c r="N48" s="74">
        <v>2</v>
      </c>
      <c r="O48" s="74">
        <v>2</v>
      </c>
      <c r="P48" s="74"/>
      <c r="Q48" s="74"/>
      <c r="R48" s="74"/>
      <c r="S48" s="41"/>
      <c r="T48" s="23" t="s">
        <v>75</v>
      </c>
      <c r="U48" s="23" t="s">
        <v>75</v>
      </c>
      <c r="V48" s="41">
        <v>2</v>
      </c>
      <c r="W48" s="74">
        <v>2</v>
      </c>
      <c r="X48" s="74">
        <v>2</v>
      </c>
      <c r="Y48" s="74">
        <v>2</v>
      </c>
      <c r="Z48" s="74">
        <v>2</v>
      </c>
      <c r="AA48" s="74">
        <v>2</v>
      </c>
      <c r="AB48" s="74">
        <v>2</v>
      </c>
      <c r="AC48" s="74">
        <v>2</v>
      </c>
      <c r="AD48" s="74">
        <v>2</v>
      </c>
      <c r="AE48" s="74">
        <v>2</v>
      </c>
      <c r="AF48" s="74">
        <v>4</v>
      </c>
      <c r="AG48" s="74">
        <v>2</v>
      </c>
      <c r="AH48" s="74">
        <v>2</v>
      </c>
      <c r="AI48" s="41">
        <v>2</v>
      </c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59" t="s">
        <v>75</v>
      </c>
      <c r="AU48" s="59" t="s">
        <v>75</v>
      </c>
      <c r="AV48" s="59" t="s">
        <v>75</v>
      </c>
      <c r="AW48" s="59" t="s">
        <v>75</v>
      </c>
      <c r="AX48" s="59" t="s">
        <v>75</v>
      </c>
      <c r="AY48" s="59" t="s">
        <v>75</v>
      </c>
      <c r="AZ48" s="59" t="s">
        <v>75</v>
      </c>
      <c r="BA48" s="59" t="s">
        <v>75</v>
      </c>
      <c r="BB48" s="59" t="s">
        <v>75</v>
      </c>
      <c r="BC48" s="41"/>
      <c r="BD48" s="41">
        <f t="shared" si="3"/>
        <v>56</v>
      </c>
    </row>
    <row r="49" spans="1:56" s="103" customFormat="1" ht="31.2">
      <c r="A49" s="55" t="s">
        <v>37</v>
      </c>
      <c r="B49" s="99" t="s">
        <v>38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23" t="s">
        <v>75</v>
      </c>
      <c r="U49" s="23" t="s">
        <v>75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 t="s">
        <v>75</v>
      </c>
      <c r="AU49" s="42" t="s">
        <v>75</v>
      </c>
      <c r="AV49" s="42" t="s">
        <v>75</v>
      </c>
      <c r="AW49" s="42" t="s">
        <v>75</v>
      </c>
      <c r="AX49" s="42" t="s">
        <v>75</v>
      </c>
      <c r="AY49" s="42" t="s">
        <v>75</v>
      </c>
      <c r="AZ49" s="42" t="s">
        <v>75</v>
      </c>
      <c r="BA49" s="42" t="s">
        <v>75</v>
      </c>
      <c r="BB49" s="42" t="s">
        <v>75</v>
      </c>
      <c r="BC49" s="42"/>
      <c r="BD49" s="42"/>
    </row>
    <row r="50" spans="1:56" s="40" customFormat="1" ht="15.6">
      <c r="A50" s="3" t="s">
        <v>39</v>
      </c>
      <c r="B50" s="8" t="s">
        <v>40</v>
      </c>
      <c r="C50" s="41">
        <v>10</v>
      </c>
      <c r="D50" s="74">
        <v>8</v>
      </c>
      <c r="E50" s="74">
        <v>10</v>
      </c>
      <c r="F50" s="74">
        <v>8</v>
      </c>
      <c r="G50" s="74">
        <v>10</v>
      </c>
      <c r="H50" s="74">
        <v>8</v>
      </c>
      <c r="I50" s="74">
        <v>8</v>
      </c>
      <c r="J50" s="74">
        <v>8</v>
      </c>
      <c r="K50" s="74">
        <v>10</v>
      </c>
      <c r="L50" s="74">
        <v>8</v>
      </c>
      <c r="M50" s="74">
        <v>10</v>
      </c>
      <c r="N50" s="74">
        <v>8</v>
      </c>
      <c r="O50" s="74">
        <v>8</v>
      </c>
      <c r="P50" s="74">
        <v>8</v>
      </c>
      <c r="Q50" s="74">
        <v>8</v>
      </c>
      <c r="R50" s="74"/>
      <c r="S50" s="41"/>
      <c r="T50" s="42" t="s">
        <v>75</v>
      </c>
      <c r="U50" s="42" t="s">
        <v>75</v>
      </c>
      <c r="V50" s="41">
        <v>8</v>
      </c>
      <c r="W50" s="74">
        <v>8</v>
      </c>
      <c r="X50" s="74">
        <v>8</v>
      </c>
      <c r="Y50" s="74">
        <v>8</v>
      </c>
      <c r="Z50" s="74">
        <v>6</v>
      </c>
      <c r="AA50" s="74">
        <v>6</v>
      </c>
      <c r="AB50" s="74">
        <v>6</v>
      </c>
      <c r="AC50" s="74">
        <v>6</v>
      </c>
      <c r="AD50" s="74">
        <v>8</v>
      </c>
      <c r="AE50" s="74">
        <v>8</v>
      </c>
      <c r="AF50" s="74">
        <v>8</v>
      </c>
      <c r="AG50" s="74">
        <v>8</v>
      </c>
      <c r="AH50" s="74">
        <v>8</v>
      </c>
      <c r="AI50" s="41">
        <v>8</v>
      </c>
      <c r="AJ50" s="41">
        <v>10</v>
      </c>
      <c r="AK50" s="41"/>
      <c r="AL50" s="41"/>
      <c r="AM50" s="41"/>
      <c r="AN50" s="41"/>
      <c r="AO50" s="41"/>
      <c r="AP50" s="41"/>
      <c r="AQ50" s="41"/>
      <c r="AR50" s="41"/>
      <c r="AS50" s="41"/>
      <c r="AT50" s="59" t="s">
        <v>75</v>
      </c>
      <c r="AU50" s="59" t="s">
        <v>75</v>
      </c>
      <c r="AV50" s="59" t="s">
        <v>75</v>
      </c>
      <c r="AW50" s="59" t="s">
        <v>75</v>
      </c>
      <c r="AX50" s="59" t="s">
        <v>75</v>
      </c>
      <c r="AY50" s="59" t="s">
        <v>75</v>
      </c>
      <c r="AZ50" s="59" t="s">
        <v>75</v>
      </c>
      <c r="BA50" s="59" t="s">
        <v>75</v>
      </c>
      <c r="BB50" s="59" t="s">
        <v>75</v>
      </c>
      <c r="BC50" s="41"/>
      <c r="BD50" s="41">
        <f t="shared" si="3"/>
        <v>244</v>
      </c>
    </row>
    <row r="51" spans="1:56" s="40" customFormat="1" ht="15.6">
      <c r="A51" s="3" t="s">
        <v>41</v>
      </c>
      <c r="B51" s="8" t="s">
        <v>42</v>
      </c>
      <c r="C51" s="41">
        <v>4</v>
      </c>
      <c r="D51" s="74">
        <v>2</v>
      </c>
      <c r="E51" s="74">
        <v>4</v>
      </c>
      <c r="F51" s="74">
        <v>2</v>
      </c>
      <c r="G51" s="74">
        <v>4</v>
      </c>
      <c r="H51" s="74">
        <v>2</v>
      </c>
      <c r="I51" s="74">
        <v>4</v>
      </c>
      <c r="J51" s="74">
        <v>2</v>
      </c>
      <c r="K51" s="74">
        <v>4</v>
      </c>
      <c r="L51" s="74">
        <v>2</v>
      </c>
      <c r="M51" s="74">
        <v>4</v>
      </c>
      <c r="N51" s="74">
        <v>4</v>
      </c>
      <c r="O51" s="74">
        <v>4</v>
      </c>
      <c r="P51" s="74">
        <v>6</v>
      </c>
      <c r="Q51" s="74">
        <v>4</v>
      </c>
      <c r="R51" s="74"/>
      <c r="S51" s="41"/>
      <c r="T51" s="42" t="s">
        <v>75</v>
      </c>
      <c r="U51" s="42" t="s">
        <v>75</v>
      </c>
      <c r="V51" s="41">
        <v>4</v>
      </c>
      <c r="W51" s="41">
        <v>2</v>
      </c>
      <c r="X51" s="41">
        <v>4</v>
      </c>
      <c r="Y51" s="41">
        <v>4</v>
      </c>
      <c r="Z51" s="41">
        <v>4</v>
      </c>
      <c r="AA51" s="41">
        <v>4</v>
      </c>
      <c r="AB51" s="41">
        <v>4</v>
      </c>
      <c r="AC51" s="41">
        <v>4</v>
      </c>
      <c r="AD51" s="41">
        <v>4</v>
      </c>
      <c r="AE51" s="41">
        <v>4</v>
      </c>
      <c r="AF51" s="41">
        <v>4</v>
      </c>
      <c r="AG51" s="41">
        <v>4</v>
      </c>
      <c r="AH51" s="41">
        <v>4</v>
      </c>
      <c r="AI51" s="41">
        <v>4</v>
      </c>
      <c r="AJ51" s="41">
        <v>6</v>
      </c>
      <c r="AK51" s="41"/>
      <c r="AL51" s="41"/>
      <c r="AM51" s="41"/>
      <c r="AN51" s="41"/>
      <c r="AO51" s="41"/>
      <c r="AP51" s="41"/>
      <c r="AQ51" s="41"/>
      <c r="AR51" s="41"/>
      <c r="AS51" s="41"/>
      <c r="AT51" s="59" t="s">
        <v>75</v>
      </c>
      <c r="AU51" s="59" t="s">
        <v>75</v>
      </c>
      <c r="AV51" s="59" t="s">
        <v>75</v>
      </c>
      <c r="AW51" s="59" t="s">
        <v>75</v>
      </c>
      <c r="AX51" s="59" t="s">
        <v>75</v>
      </c>
      <c r="AY51" s="59" t="s">
        <v>75</v>
      </c>
      <c r="AZ51" s="59" t="s">
        <v>75</v>
      </c>
      <c r="BA51" s="59" t="s">
        <v>75</v>
      </c>
      <c r="BB51" s="59" t="s">
        <v>75</v>
      </c>
      <c r="BC51" s="41"/>
      <c r="BD51" s="41">
        <f>SUM(V51:AS51,C51:S51)</f>
        <v>112</v>
      </c>
    </row>
    <row r="52" spans="1:56" s="40" customFormat="1" ht="15.6">
      <c r="A52" s="3" t="s">
        <v>173</v>
      </c>
      <c r="B52" s="8" t="s">
        <v>82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>
        <v>36</v>
      </c>
      <c r="S52" s="41">
        <v>0</v>
      </c>
      <c r="T52" s="42" t="s">
        <v>75</v>
      </c>
      <c r="U52" s="42" t="s">
        <v>75</v>
      </c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>
        <v>36</v>
      </c>
      <c r="AL52" s="41"/>
      <c r="AM52" s="41"/>
      <c r="AN52" s="41"/>
      <c r="AO52" s="41"/>
      <c r="AP52" s="41"/>
      <c r="AQ52" s="41"/>
      <c r="AR52" s="41"/>
      <c r="AS52" s="41"/>
      <c r="AT52" s="59" t="s">
        <v>75</v>
      </c>
      <c r="AU52" s="59" t="s">
        <v>75</v>
      </c>
      <c r="AV52" s="59" t="s">
        <v>75</v>
      </c>
      <c r="AW52" s="59" t="s">
        <v>75</v>
      </c>
      <c r="AX52" s="59" t="s">
        <v>75</v>
      </c>
      <c r="AY52" s="59" t="s">
        <v>75</v>
      </c>
      <c r="AZ52" s="59" t="s">
        <v>75</v>
      </c>
      <c r="BA52" s="59" t="s">
        <v>75</v>
      </c>
      <c r="BB52" s="59" t="s">
        <v>75</v>
      </c>
      <c r="BC52" s="41"/>
      <c r="BD52" s="41">
        <f t="shared" si="3"/>
        <v>72</v>
      </c>
    </row>
    <row r="53" spans="1:56" s="40" customFormat="1" ht="15.6">
      <c r="A53" s="3" t="s">
        <v>43</v>
      </c>
      <c r="B53" s="8" t="s">
        <v>0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2" t="s">
        <v>75</v>
      </c>
      <c r="U53" s="42" t="s">
        <v>75</v>
      </c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74"/>
      <c r="AL53" s="74">
        <v>36</v>
      </c>
      <c r="AM53" s="74">
        <v>36</v>
      </c>
      <c r="AN53" s="74">
        <v>36</v>
      </c>
      <c r="AO53" s="74">
        <v>36</v>
      </c>
      <c r="AP53" s="41">
        <v>36</v>
      </c>
      <c r="AQ53" s="41">
        <v>36</v>
      </c>
      <c r="AR53" s="41"/>
      <c r="AS53" s="41"/>
      <c r="AT53" s="59" t="s">
        <v>75</v>
      </c>
      <c r="AU53" s="59" t="s">
        <v>75</v>
      </c>
      <c r="AV53" s="59" t="s">
        <v>75</v>
      </c>
      <c r="AW53" s="59" t="s">
        <v>75</v>
      </c>
      <c r="AX53" s="59" t="s">
        <v>75</v>
      </c>
      <c r="AY53" s="59" t="s">
        <v>75</v>
      </c>
      <c r="AZ53" s="59" t="s">
        <v>75</v>
      </c>
      <c r="BA53" s="59" t="s">
        <v>75</v>
      </c>
      <c r="BB53" s="59" t="s">
        <v>75</v>
      </c>
      <c r="BC53" s="41"/>
      <c r="BD53" s="41">
        <f>SUM(V53:AS53)</f>
        <v>216</v>
      </c>
    </row>
    <row r="54" spans="1:56" s="40" customFormat="1" ht="15.6">
      <c r="A54" s="6" t="s">
        <v>44</v>
      </c>
      <c r="B54" s="7" t="s">
        <v>45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2" t="s">
        <v>75</v>
      </c>
      <c r="U54" s="42" t="s">
        <v>75</v>
      </c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2" t="s">
        <v>75</v>
      </c>
      <c r="AU54" s="42" t="s">
        <v>75</v>
      </c>
      <c r="AV54" s="42" t="s">
        <v>75</v>
      </c>
      <c r="AW54" s="42" t="s">
        <v>75</v>
      </c>
      <c r="AX54" s="42" t="s">
        <v>75</v>
      </c>
      <c r="AY54" s="42" t="s">
        <v>75</v>
      </c>
      <c r="AZ54" s="42" t="s">
        <v>75</v>
      </c>
      <c r="BA54" s="42" t="s">
        <v>75</v>
      </c>
      <c r="BB54" s="42" t="s">
        <v>75</v>
      </c>
      <c r="BC54" s="43"/>
      <c r="BD54" s="43">
        <f>SUM(BD55:BD59)</f>
        <v>382</v>
      </c>
    </row>
    <row r="55" spans="1:56" ht="15.6">
      <c r="A55" s="3" t="s">
        <v>46</v>
      </c>
      <c r="B55" s="8" t="s">
        <v>47</v>
      </c>
      <c r="C55" s="35">
        <v>2</v>
      </c>
      <c r="D55" s="35">
        <v>4</v>
      </c>
      <c r="E55" s="35">
        <v>2</v>
      </c>
      <c r="F55" s="35">
        <v>4</v>
      </c>
      <c r="G55" s="35">
        <v>2</v>
      </c>
      <c r="H55" s="35">
        <v>4</v>
      </c>
      <c r="I55" s="35">
        <v>4</v>
      </c>
      <c r="J55" s="35">
        <v>4</v>
      </c>
      <c r="K55" s="35">
        <v>4</v>
      </c>
      <c r="L55" s="35">
        <v>4</v>
      </c>
      <c r="M55" s="35">
        <v>2</v>
      </c>
      <c r="N55" s="35">
        <v>4</v>
      </c>
      <c r="O55" s="35">
        <v>2</v>
      </c>
      <c r="P55" s="35">
        <v>4</v>
      </c>
      <c r="Q55" s="35">
        <v>6</v>
      </c>
      <c r="R55" s="35"/>
      <c r="S55" s="35"/>
      <c r="T55" s="42" t="s">
        <v>75</v>
      </c>
      <c r="U55" s="42" t="s">
        <v>75</v>
      </c>
      <c r="V55" s="35">
        <v>4</v>
      </c>
      <c r="W55" s="35">
        <v>4</v>
      </c>
      <c r="X55" s="35">
        <v>4</v>
      </c>
      <c r="Y55" s="35">
        <v>2</v>
      </c>
      <c r="Z55" s="35">
        <v>4</v>
      </c>
      <c r="AA55" s="35">
        <v>4</v>
      </c>
      <c r="AB55" s="35">
        <v>4</v>
      </c>
      <c r="AC55" s="35">
        <v>4</v>
      </c>
      <c r="AD55" s="35">
        <v>4</v>
      </c>
      <c r="AE55" s="35">
        <v>4</v>
      </c>
      <c r="AF55" s="35">
        <v>4</v>
      </c>
      <c r="AG55" s="35">
        <v>2</v>
      </c>
      <c r="AH55" s="35">
        <v>4</v>
      </c>
      <c r="AI55" s="35">
        <v>4</v>
      </c>
      <c r="AJ55" s="35">
        <v>8</v>
      </c>
      <c r="AK55" s="35"/>
      <c r="AL55" s="35"/>
      <c r="AM55" s="35"/>
      <c r="AN55" s="35"/>
      <c r="AO55" s="35"/>
      <c r="AP55" s="35"/>
      <c r="AQ55" s="35"/>
      <c r="AR55" s="35"/>
      <c r="AS55" s="35"/>
      <c r="AT55" s="35" t="s">
        <v>75</v>
      </c>
      <c r="AU55" s="58" t="s">
        <v>75</v>
      </c>
      <c r="AV55" s="58" t="s">
        <v>75</v>
      </c>
      <c r="AW55" s="58" t="s">
        <v>75</v>
      </c>
      <c r="AX55" s="58" t="s">
        <v>75</v>
      </c>
      <c r="AY55" s="58" t="s">
        <v>75</v>
      </c>
      <c r="AZ55" s="58" t="s">
        <v>75</v>
      </c>
      <c r="BA55" s="58" t="s">
        <v>75</v>
      </c>
      <c r="BB55" s="58" t="s">
        <v>75</v>
      </c>
      <c r="BC55" s="37"/>
      <c r="BD55" s="35">
        <f t="shared" ref="BD55:BD59" si="4">SUM(C55:AT55)</f>
        <v>112</v>
      </c>
    </row>
    <row r="56" spans="1:56" ht="15.6">
      <c r="A56" s="3" t="s">
        <v>48</v>
      </c>
      <c r="B56" s="8" t="s">
        <v>49</v>
      </c>
      <c r="C56" s="58">
        <v>6</v>
      </c>
      <c r="D56" s="58">
        <v>8</v>
      </c>
      <c r="E56" s="58">
        <v>6</v>
      </c>
      <c r="F56" s="58">
        <v>6</v>
      </c>
      <c r="G56" s="58">
        <v>6</v>
      </c>
      <c r="H56" s="58">
        <v>6</v>
      </c>
      <c r="I56" s="58">
        <v>6</v>
      </c>
      <c r="J56" s="58">
        <v>6</v>
      </c>
      <c r="K56" s="58">
        <v>6</v>
      </c>
      <c r="L56" s="58">
        <v>6</v>
      </c>
      <c r="M56" s="58">
        <v>6</v>
      </c>
      <c r="N56" s="58">
        <v>6</v>
      </c>
      <c r="O56" s="58">
        <v>8</v>
      </c>
      <c r="P56" s="58">
        <v>8</v>
      </c>
      <c r="Q56" s="58">
        <v>8</v>
      </c>
      <c r="R56" s="58"/>
      <c r="S56" s="58"/>
      <c r="T56" s="42" t="s">
        <v>75</v>
      </c>
      <c r="U56" s="42" t="s">
        <v>75</v>
      </c>
      <c r="V56" s="58">
        <v>4</v>
      </c>
      <c r="W56" s="58">
        <v>2</v>
      </c>
      <c r="X56" s="58">
        <v>4</v>
      </c>
      <c r="Y56" s="58">
        <v>4</v>
      </c>
      <c r="Z56" s="58">
        <v>4</v>
      </c>
      <c r="AA56" s="58">
        <v>4</v>
      </c>
      <c r="AB56" s="58">
        <v>4</v>
      </c>
      <c r="AC56" s="58">
        <v>4</v>
      </c>
      <c r="AD56" s="58">
        <v>4</v>
      </c>
      <c r="AE56" s="58">
        <v>4</v>
      </c>
      <c r="AF56" s="58">
        <v>4</v>
      </c>
      <c r="AG56" s="58">
        <v>4</v>
      </c>
      <c r="AH56" s="58">
        <v>4</v>
      </c>
      <c r="AI56" s="58">
        <v>4</v>
      </c>
      <c r="AJ56" s="58">
        <v>6</v>
      </c>
      <c r="AK56" s="58"/>
      <c r="AL56" s="58"/>
      <c r="AM56" s="58"/>
      <c r="AN56" s="58"/>
      <c r="AO56" s="58"/>
      <c r="AP56" s="58"/>
      <c r="AQ56" s="58"/>
      <c r="AR56" s="58"/>
      <c r="AS56" s="58"/>
      <c r="AT56" s="58" t="s">
        <v>75</v>
      </c>
      <c r="AU56" s="58" t="s">
        <v>75</v>
      </c>
      <c r="AV56" s="58" t="s">
        <v>75</v>
      </c>
      <c r="AW56" s="58" t="s">
        <v>75</v>
      </c>
      <c r="AX56" s="58" t="s">
        <v>75</v>
      </c>
      <c r="AY56" s="58" t="s">
        <v>75</v>
      </c>
      <c r="AZ56" s="58" t="s">
        <v>75</v>
      </c>
      <c r="BA56" s="58" t="s">
        <v>75</v>
      </c>
      <c r="BB56" s="58" t="s">
        <v>75</v>
      </c>
      <c r="BC56" s="58"/>
      <c r="BD56" s="58">
        <f>SUM(V56:AS56,C56:S56)</f>
        <v>158</v>
      </c>
    </row>
    <row r="57" spans="1:56" ht="15.6">
      <c r="A57" s="3" t="s">
        <v>137</v>
      </c>
      <c r="B57" s="8" t="s">
        <v>138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42" t="s">
        <v>75</v>
      </c>
      <c r="U57" s="42" t="s">
        <v>75</v>
      </c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58" t="s">
        <v>75</v>
      </c>
      <c r="AU57" s="58" t="s">
        <v>75</v>
      </c>
      <c r="AV57" s="58" t="s">
        <v>75</v>
      </c>
      <c r="AW57" s="58" t="s">
        <v>75</v>
      </c>
      <c r="AX57" s="58" t="s">
        <v>75</v>
      </c>
      <c r="AY57" s="58" t="s">
        <v>75</v>
      </c>
      <c r="AZ57" s="58" t="s">
        <v>75</v>
      </c>
      <c r="BA57" s="58" t="s">
        <v>75</v>
      </c>
      <c r="BB57" s="58" t="s">
        <v>75</v>
      </c>
      <c r="BC57" s="37"/>
      <c r="BD57" s="35"/>
    </row>
    <row r="58" spans="1:56" s="47" customFormat="1" ht="15.6">
      <c r="A58" s="110" t="s">
        <v>51</v>
      </c>
      <c r="B58" s="99" t="s">
        <v>52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42" t="s">
        <v>75</v>
      </c>
      <c r="U58" s="42" t="s">
        <v>75</v>
      </c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 t="s">
        <v>75</v>
      </c>
      <c r="AU58" s="23" t="s">
        <v>75</v>
      </c>
      <c r="AV58" s="23" t="s">
        <v>75</v>
      </c>
      <c r="AW58" s="23" t="s">
        <v>75</v>
      </c>
      <c r="AX58" s="23" t="s">
        <v>75</v>
      </c>
      <c r="AY58" s="23" t="s">
        <v>75</v>
      </c>
      <c r="AZ58" s="23" t="s">
        <v>75</v>
      </c>
      <c r="BA58" s="23" t="s">
        <v>75</v>
      </c>
      <c r="BB58" s="23" t="s">
        <v>75</v>
      </c>
      <c r="BC58" s="23"/>
      <c r="BD58" s="23"/>
    </row>
    <row r="59" spans="1:56" ht="15.6">
      <c r="A59" s="4" t="s">
        <v>53</v>
      </c>
      <c r="B59" s="8" t="s">
        <v>54</v>
      </c>
      <c r="C59" s="35">
        <v>4</v>
      </c>
      <c r="D59" s="35">
        <v>2</v>
      </c>
      <c r="E59" s="35">
        <v>4</v>
      </c>
      <c r="F59" s="35">
        <v>4</v>
      </c>
      <c r="G59" s="35">
        <v>2</v>
      </c>
      <c r="H59" s="35">
        <v>4</v>
      </c>
      <c r="I59" s="35">
        <v>2</v>
      </c>
      <c r="J59" s="35">
        <v>4</v>
      </c>
      <c r="K59" s="35">
        <v>2</v>
      </c>
      <c r="L59" s="35">
        <v>4</v>
      </c>
      <c r="M59" s="35">
        <v>4</v>
      </c>
      <c r="N59" s="35">
        <v>2</v>
      </c>
      <c r="O59" s="73">
        <v>2</v>
      </c>
      <c r="P59" s="73">
        <v>6</v>
      </c>
      <c r="Q59" s="73">
        <v>6</v>
      </c>
      <c r="R59" s="73"/>
      <c r="S59" s="35"/>
      <c r="T59" s="42" t="s">
        <v>75</v>
      </c>
      <c r="U59" s="42" t="s">
        <v>75</v>
      </c>
      <c r="V59" s="35">
        <v>4</v>
      </c>
      <c r="W59" s="35">
        <v>4</v>
      </c>
      <c r="X59" s="35">
        <v>2</v>
      </c>
      <c r="Y59" s="35">
        <v>4</v>
      </c>
      <c r="Z59" s="35">
        <v>4</v>
      </c>
      <c r="AA59" s="35">
        <v>4</v>
      </c>
      <c r="AB59" s="35">
        <v>4</v>
      </c>
      <c r="AC59" s="35">
        <v>4</v>
      </c>
      <c r="AD59" s="35">
        <v>4</v>
      </c>
      <c r="AE59" s="35">
        <v>4</v>
      </c>
      <c r="AF59" s="35">
        <v>4</v>
      </c>
      <c r="AG59" s="35">
        <v>4</v>
      </c>
      <c r="AH59" s="35">
        <v>4</v>
      </c>
      <c r="AI59" s="35">
        <v>4</v>
      </c>
      <c r="AJ59" s="35">
        <v>6</v>
      </c>
      <c r="AK59" s="35"/>
      <c r="AL59" s="35"/>
      <c r="AM59" s="35"/>
      <c r="AN59" s="35"/>
      <c r="AO59" s="35"/>
      <c r="AP59" s="35"/>
      <c r="AQ59" s="35"/>
      <c r="AR59" s="35"/>
      <c r="AS59" s="35"/>
      <c r="AT59" s="58" t="s">
        <v>75</v>
      </c>
      <c r="AU59" s="58" t="s">
        <v>75</v>
      </c>
      <c r="AV59" s="58" t="s">
        <v>75</v>
      </c>
      <c r="AW59" s="58" t="s">
        <v>75</v>
      </c>
      <c r="AX59" s="58" t="s">
        <v>75</v>
      </c>
      <c r="AY59" s="58" t="s">
        <v>75</v>
      </c>
      <c r="AZ59" s="58" t="s">
        <v>75</v>
      </c>
      <c r="BA59" s="58" t="s">
        <v>75</v>
      </c>
      <c r="BB59" s="58" t="s">
        <v>75</v>
      </c>
      <c r="BC59" s="37"/>
      <c r="BD59" s="35">
        <f t="shared" si="4"/>
        <v>112</v>
      </c>
    </row>
    <row r="60" spans="1:56" ht="15.6">
      <c r="A60" s="4" t="s">
        <v>90</v>
      </c>
      <c r="B60" s="8" t="s">
        <v>50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42" t="s">
        <v>75</v>
      </c>
      <c r="U60" s="42" t="s">
        <v>75</v>
      </c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 t="s">
        <v>75</v>
      </c>
      <c r="AU60" s="58" t="s">
        <v>75</v>
      </c>
      <c r="AV60" s="58" t="s">
        <v>75</v>
      </c>
      <c r="AW60" s="58" t="s">
        <v>75</v>
      </c>
      <c r="AX60" s="58" t="s">
        <v>75</v>
      </c>
      <c r="AY60" s="58" t="s">
        <v>75</v>
      </c>
      <c r="AZ60" s="58" t="s">
        <v>75</v>
      </c>
      <c r="BA60" s="58" t="s">
        <v>75</v>
      </c>
      <c r="BB60" s="58" t="s">
        <v>75</v>
      </c>
      <c r="BC60" s="58"/>
      <c r="BD60" s="58"/>
    </row>
    <row r="61" spans="1:56" ht="15.6">
      <c r="A61" s="9" t="s">
        <v>55</v>
      </c>
      <c r="B61" s="7" t="s">
        <v>80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42" t="s">
        <v>75</v>
      </c>
      <c r="U61" s="42" t="s">
        <v>75</v>
      </c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3" t="s">
        <v>75</v>
      </c>
      <c r="AU61" s="23" t="s">
        <v>75</v>
      </c>
      <c r="AV61" s="23" t="s">
        <v>75</v>
      </c>
      <c r="AW61" s="23" t="s">
        <v>75</v>
      </c>
      <c r="AX61" s="23" t="s">
        <v>75</v>
      </c>
      <c r="AY61" s="23" t="s">
        <v>75</v>
      </c>
      <c r="AZ61" s="23" t="s">
        <v>75</v>
      </c>
      <c r="BA61" s="23" t="s">
        <v>75</v>
      </c>
      <c r="BB61" s="23" t="s">
        <v>75</v>
      </c>
      <c r="BC61" s="20"/>
      <c r="BD61" s="20"/>
    </row>
    <row r="62" spans="1:56" s="25" customFormat="1" ht="31.2">
      <c r="A62" s="4" t="s">
        <v>56</v>
      </c>
      <c r="B62" s="10" t="s">
        <v>57</v>
      </c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42" t="s">
        <v>75</v>
      </c>
      <c r="U62" s="42" t="s">
        <v>75</v>
      </c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96" t="s">
        <v>75</v>
      </c>
      <c r="AU62" s="96" t="s">
        <v>75</v>
      </c>
      <c r="AV62" s="96" t="s">
        <v>75</v>
      </c>
      <c r="AW62" s="96" t="s">
        <v>75</v>
      </c>
      <c r="AX62" s="96" t="s">
        <v>75</v>
      </c>
      <c r="AY62" s="96" t="s">
        <v>75</v>
      </c>
      <c r="AZ62" s="96" t="s">
        <v>75</v>
      </c>
      <c r="BA62" s="96" t="s">
        <v>75</v>
      </c>
      <c r="BB62" s="96" t="s">
        <v>75</v>
      </c>
      <c r="BC62" s="95"/>
      <c r="BD62" s="95"/>
    </row>
    <row r="63" spans="1:56" s="21" customFormat="1" ht="15.6">
      <c r="A63" s="4" t="s">
        <v>58</v>
      </c>
      <c r="B63" s="8" t="s">
        <v>83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42" t="s">
        <v>75</v>
      </c>
      <c r="U63" s="42" t="s">
        <v>75</v>
      </c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6" t="s">
        <v>75</v>
      </c>
      <c r="AU63" s="96" t="s">
        <v>75</v>
      </c>
      <c r="AV63" s="96" t="s">
        <v>75</v>
      </c>
      <c r="AW63" s="96" t="s">
        <v>75</v>
      </c>
      <c r="AX63" s="96" t="s">
        <v>75</v>
      </c>
      <c r="AY63" s="96" t="s">
        <v>75</v>
      </c>
      <c r="AZ63" s="96" t="s">
        <v>75</v>
      </c>
      <c r="BA63" s="96" t="s">
        <v>75</v>
      </c>
      <c r="BB63" s="96" t="s">
        <v>75</v>
      </c>
      <c r="BC63" s="95"/>
      <c r="BD63" s="95"/>
    </row>
    <row r="64" spans="1:56" s="47" customFormat="1" ht="26.4">
      <c r="A64" s="26" t="s">
        <v>59</v>
      </c>
      <c r="B64" s="26" t="s">
        <v>174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42" t="s">
        <v>75</v>
      </c>
      <c r="U64" s="42" t="s">
        <v>75</v>
      </c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 t="s">
        <v>75</v>
      </c>
      <c r="AU64" s="23" t="s">
        <v>75</v>
      </c>
      <c r="AV64" s="23" t="s">
        <v>75</v>
      </c>
      <c r="AW64" s="23" t="s">
        <v>75</v>
      </c>
      <c r="AX64" s="23" t="s">
        <v>75</v>
      </c>
      <c r="AY64" s="23" t="s">
        <v>75</v>
      </c>
      <c r="AZ64" s="23" t="s">
        <v>75</v>
      </c>
      <c r="BA64" s="23" t="s">
        <v>75</v>
      </c>
      <c r="BB64" s="23" t="s">
        <v>75</v>
      </c>
      <c r="BC64" s="23"/>
      <c r="BD64" s="23">
        <f t="shared" ref="BD64:BD72" si="5">SUM(C64:AT64)</f>
        <v>0</v>
      </c>
    </row>
    <row r="65" spans="1:56" ht="15.6">
      <c r="A65" s="22" t="s">
        <v>60</v>
      </c>
      <c r="B65" s="22" t="s">
        <v>175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42" t="s">
        <v>75</v>
      </c>
      <c r="U65" s="42" t="s">
        <v>75</v>
      </c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58" t="s">
        <v>75</v>
      </c>
      <c r="AU65" s="58" t="s">
        <v>75</v>
      </c>
      <c r="AV65" s="58" t="s">
        <v>75</v>
      </c>
      <c r="AW65" s="58" t="s">
        <v>75</v>
      </c>
      <c r="AX65" s="58" t="s">
        <v>75</v>
      </c>
      <c r="AY65" s="58" t="s">
        <v>75</v>
      </c>
      <c r="AZ65" s="58" t="s">
        <v>75</v>
      </c>
      <c r="BA65" s="58" t="s">
        <v>75</v>
      </c>
      <c r="BB65" s="58" t="s">
        <v>75</v>
      </c>
      <c r="BC65" s="37"/>
      <c r="BD65" s="37"/>
    </row>
    <row r="66" spans="1:56" ht="15.6">
      <c r="A66" s="22" t="s">
        <v>61</v>
      </c>
      <c r="B66" s="22" t="s">
        <v>82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42" t="s">
        <v>75</v>
      </c>
      <c r="U66" s="42" t="s">
        <v>75</v>
      </c>
      <c r="V66" s="35"/>
      <c r="W66" s="38"/>
      <c r="X66" s="38"/>
      <c r="Y66" s="38"/>
      <c r="Z66" s="38"/>
      <c r="AA66" s="38"/>
      <c r="AB66" s="38"/>
      <c r="AC66" s="38"/>
      <c r="AD66" s="38"/>
      <c r="AE66" s="38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>
        <v>36</v>
      </c>
      <c r="AS66" s="35">
        <v>36</v>
      </c>
      <c r="AT66" s="73" t="s">
        <v>75</v>
      </c>
      <c r="AU66" s="58" t="s">
        <v>75</v>
      </c>
      <c r="AV66" s="58" t="s">
        <v>75</v>
      </c>
      <c r="AW66" s="58" t="s">
        <v>75</v>
      </c>
      <c r="AX66" s="58" t="s">
        <v>75</v>
      </c>
      <c r="AY66" s="58" t="s">
        <v>75</v>
      </c>
      <c r="AZ66" s="58" t="s">
        <v>75</v>
      </c>
      <c r="BA66" s="58" t="s">
        <v>75</v>
      </c>
      <c r="BB66" s="58" t="s">
        <v>75</v>
      </c>
      <c r="BC66" s="37"/>
      <c r="BD66" s="35">
        <f t="shared" si="5"/>
        <v>72</v>
      </c>
    </row>
    <row r="67" spans="1:56" s="47" customFormat="1" ht="15.6">
      <c r="A67" s="26" t="s">
        <v>168</v>
      </c>
      <c r="B67" s="26" t="s">
        <v>169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42" t="s">
        <v>75</v>
      </c>
      <c r="U67" s="42" t="s">
        <v>75</v>
      </c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 t="s">
        <v>75</v>
      </c>
      <c r="AU67" s="23" t="s">
        <v>75</v>
      </c>
      <c r="AV67" s="23" t="s">
        <v>75</v>
      </c>
      <c r="AW67" s="23" t="s">
        <v>75</v>
      </c>
      <c r="AX67" s="23" t="s">
        <v>75</v>
      </c>
      <c r="AY67" s="23" t="s">
        <v>75</v>
      </c>
      <c r="AZ67" s="23" t="s">
        <v>75</v>
      </c>
      <c r="BA67" s="23" t="s">
        <v>75</v>
      </c>
      <c r="BB67" s="23" t="s">
        <v>75</v>
      </c>
      <c r="BC67" s="23"/>
      <c r="BD67" s="23"/>
    </row>
    <row r="68" spans="1:56" ht="15.6">
      <c r="A68" s="22" t="s">
        <v>140</v>
      </c>
      <c r="B68" s="22" t="s">
        <v>170</v>
      </c>
      <c r="C68" s="35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5"/>
      <c r="T68" s="42" t="s">
        <v>75</v>
      </c>
      <c r="U68" s="42" t="s">
        <v>75</v>
      </c>
      <c r="V68" s="35"/>
      <c r="W68" s="37"/>
      <c r="X68" s="37"/>
      <c r="Y68" s="37"/>
      <c r="Z68" s="37"/>
      <c r="AA68" s="37"/>
      <c r="AB68" s="37"/>
      <c r="AC68" s="37"/>
      <c r="AD68" s="37"/>
      <c r="AE68" s="37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58" t="s">
        <v>75</v>
      </c>
      <c r="AU68" s="58" t="s">
        <v>75</v>
      </c>
      <c r="AV68" s="58" t="s">
        <v>75</v>
      </c>
      <c r="AW68" s="58" t="s">
        <v>75</v>
      </c>
      <c r="AX68" s="58" t="s">
        <v>75</v>
      </c>
      <c r="AY68" s="58" t="s">
        <v>75</v>
      </c>
      <c r="AZ68" s="58" t="s">
        <v>75</v>
      </c>
      <c r="BA68" s="58" t="s">
        <v>75</v>
      </c>
      <c r="BB68" s="58" t="s">
        <v>75</v>
      </c>
      <c r="BC68" s="37"/>
      <c r="BD68" s="35">
        <f t="shared" si="5"/>
        <v>0</v>
      </c>
    </row>
    <row r="69" spans="1:56" ht="15.6">
      <c r="A69" s="22" t="s">
        <v>171</v>
      </c>
      <c r="B69" s="22" t="s">
        <v>172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42" t="s">
        <v>75</v>
      </c>
      <c r="U69" s="42" t="s">
        <v>75</v>
      </c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58" t="s">
        <v>75</v>
      </c>
      <c r="AU69" s="58" t="s">
        <v>75</v>
      </c>
      <c r="AV69" s="58" t="s">
        <v>75</v>
      </c>
      <c r="AW69" s="58" t="s">
        <v>75</v>
      </c>
      <c r="AX69" s="58" t="s">
        <v>75</v>
      </c>
      <c r="AY69" s="58" t="s">
        <v>75</v>
      </c>
      <c r="AZ69" s="58" t="s">
        <v>75</v>
      </c>
      <c r="BA69" s="58" t="s">
        <v>75</v>
      </c>
      <c r="BB69" s="58" t="s">
        <v>75</v>
      </c>
      <c r="BC69" s="37"/>
      <c r="BD69" s="37"/>
    </row>
    <row r="70" spans="1:56" ht="15.6">
      <c r="A70" s="22" t="s">
        <v>91</v>
      </c>
      <c r="B70" s="27" t="s">
        <v>82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42" t="s">
        <v>75</v>
      </c>
      <c r="U70" s="42" t="s">
        <v>75</v>
      </c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58" t="s">
        <v>75</v>
      </c>
      <c r="AU70" s="58" t="s">
        <v>75</v>
      </c>
      <c r="AV70" s="58" t="s">
        <v>75</v>
      </c>
      <c r="AW70" s="58" t="s">
        <v>75</v>
      </c>
      <c r="AX70" s="58" t="s">
        <v>75</v>
      </c>
      <c r="AY70" s="58" t="s">
        <v>75</v>
      </c>
      <c r="AZ70" s="58" t="s">
        <v>75</v>
      </c>
      <c r="BA70" s="58" t="s">
        <v>75</v>
      </c>
      <c r="BB70" s="58" t="s">
        <v>75</v>
      </c>
      <c r="BC70" s="37"/>
      <c r="BD70" s="35">
        <f t="shared" si="5"/>
        <v>0</v>
      </c>
    </row>
    <row r="71" spans="1:56" ht="15.6">
      <c r="A71" s="22" t="s">
        <v>62</v>
      </c>
      <c r="B71" s="27" t="s">
        <v>145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42" t="s">
        <v>75</v>
      </c>
      <c r="U71" s="42" t="s">
        <v>75</v>
      </c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 t="s">
        <v>75</v>
      </c>
      <c r="AU71" s="58" t="s">
        <v>75</v>
      </c>
      <c r="AV71" s="58" t="s">
        <v>75</v>
      </c>
      <c r="AW71" s="58" t="s">
        <v>75</v>
      </c>
      <c r="AX71" s="58" t="s">
        <v>75</v>
      </c>
      <c r="AY71" s="58" t="s">
        <v>75</v>
      </c>
      <c r="AZ71" s="58" t="s">
        <v>75</v>
      </c>
      <c r="BA71" s="58" t="s">
        <v>75</v>
      </c>
      <c r="BB71" s="58" t="s">
        <v>75</v>
      </c>
      <c r="BC71" s="58"/>
      <c r="BD71" s="58"/>
    </row>
    <row r="72" spans="1:56" s="47" customFormat="1" ht="15.6">
      <c r="A72" s="24" t="s">
        <v>136</v>
      </c>
      <c r="B72" s="28" t="s">
        <v>1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42" t="s">
        <v>75</v>
      </c>
      <c r="U72" s="42" t="s">
        <v>75</v>
      </c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 t="s">
        <v>75</v>
      </c>
      <c r="AU72" s="23" t="s">
        <v>75</v>
      </c>
      <c r="AV72" s="23" t="s">
        <v>75</v>
      </c>
      <c r="AW72" s="23" t="s">
        <v>75</v>
      </c>
      <c r="AX72" s="23" t="s">
        <v>75</v>
      </c>
      <c r="AY72" s="23" t="s">
        <v>75</v>
      </c>
      <c r="AZ72" s="23" t="s">
        <v>75</v>
      </c>
      <c r="BA72" s="23" t="s">
        <v>75</v>
      </c>
      <c r="BB72" s="23" t="s">
        <v>75</v>
      </c>
      <c r="BC72" s="23"/>
      <c r="BD72" s="23">
        <f t="shared" si="5"/>
        <v>0</v>
      </c>
    </row>
    <row r="73" spans="1:56" ht="15.6">
      <c r="A73" s="130" t="s">
        <v>146</v>
      </c>
      <c r="B73" s="130"/>
      <c r="C73" s="46">
        <f t="shared" ref="C73:S73" si="6">SUM(C27:C72)</f>
        <v>36</v>
      </c>
      <c r="D73" s="46">
        <f t="shared" si="6"/>
        <v>36</v>
      </c>
      <c r="E73" s="46">
        <f t="shared" si="6"/>
        <v>36</v>
      </c>
      <c r="F73" s="46">
        <f t="shared" si="6"/>
        <v>36</v>
      </c>
      <c r="G73" s="46">
        <f t="shared" si="6"/>
        <v>36</v>
      </c>
      <c r="H73" s="46">
        <f t="shared" si="6"/>
        <v>36</v>
      </c>
      <c r="I73" s="46">
        <f t="shared" si="6"/>
        <v>36</v>
      </c>
      <c r="J73" s="46">
        <f t="shared" si="6"/>
        <v>36</v>
      </c>
      <c r="K73" s="46">
        <f t="shared" si="6"/>
        <v>36</v>
      </c>
      <c r="L73" s="46">
        <f t="shared" si="6"/>
        <v>36</v>
      </c>
      <c r="M73" s="46">
        <f t="shared" si="6"/>
        <v>36</v>
      </c>
      <c r="N73" s="46">
        <f t="shared" si="6"/>
        <v>36</v>
      </c>
      <c r="O73" s="46">
        <f t="shared" si="6"/>
        <v>36</v>
      </c>
      <c r="P73" s="46">
        <f t="shared" si="6"/>
        <v>36</v>
      </c>
      <c r="Q73" s="46">
        <f t="shared" si="6"/>
        <v>36</v>
      </c>
      <c r="R73" s="46">
        <f t="shared" si="6"/>
        <v>36</v>
      </c>
      <c r="S73" s="46">
        <f t="shared" si="6"/>
        <v>0</v>
      </c>
      <c r="T73" s="42" t="s">
        <v>75</v>
      </c>
      <c r="U73" s="42" t="s">
        <v>75</v>
      </c>
      <c r="V73" s="46">
        <f t="shared" ref="V73:AH73" si="7">SUM(V27:V72)</f>
        <v>36</v>
      </c>
      <c r="W73" s="46">
        <f t="shared" si="7"/>
        <v>36</v>
      </c>
      <c r="X73" s="46">
        <f t="shared" si="7"/>
        <v>36</v>
      </c>
      <c r="Y73" s="46">
        <f t="shared" si="7"/>
        <v>36</v>
      </c>
      <c r="Z73" s="46">
        <f t="shared" si="7"/>
        <v>36</v>
      </c>
      <c r="AA73" s="46">
        <f t="shared" si="7"/>
        <v>36</v>
      </c>
      <c r="AB73" s="46">
        <f t="shared" si="7"/>
        <v>36</v>
      </c>
      <c r="AC73" s="46">
        <f t="shared" si="7"/>
        <v>36</v>
      </c>
      <c r="AD73" s="46">
        <f t="shared" si="7"/>
        <v>36</v>
      </c>
      <c r="AE73" s="46">
        <f t="shared" si="7"/>
        <v>36</v>
      </c>
      <c r="AF73" s="46">
        <f t="shared" si="7"/>
        <v>36</v>
      </c>
      <c r="AG73" s="46">
        <f t="shared" si="7"/>
        <v>36</v>
      </c>
      <c r="AH73" s="46">
        <f t="shared" si="7"/>
        <v>36</v>
      </c>
      <c r="AI73" s="46">
        <f>SUM(AG27:AG72)</f>
        <v>36</v>
      </c>
      <c r="AJ73" s="46">
        <f t="shared" ref="AJ73:AS73" si="8">SUM(AJ27:AJ72)</f>
        <v>36</v>
      </c>
      <c r="AK73" s="46">
        <f t="shared" si="8"/>
        <v>36</v>
      </c>
      <c r="AL73" s="46">
        <f t="shared" si="8"/>
        <v>36</v>
      </c>
      <c r="AM73" s="46">
        <f t="shared" si="8"/>
        <v>36</v>
      </c>
      <c r="AN73" s="46">
        <f t="shared" si="8"/>
        <v>36</v>
      </c>
      <c r="AO73" s="46">
        <f t="shared" si="8"/>
        <v>36</v>
      </c>
      <c r="AP73" s="46">
        <f t="shared" si="8"/>
        <v>36</v>
      </c>
      <c r="AQ73" s="46">
        <f t="shared" si="8"/>
        <v>36</v>
      </c>
      <c r="AR73" s="46">
        <f t="shared" si="8"/>
        <v>36</v>
      </c>
      <c r="AS73" s="46">
        <f t="shared" si="8"/>
        <v>36</v>
      </c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>
        <f>SUM(C73:AS73)</f>
        <v>1440</v>
      </c>
    </row>
    <row r="75" spans="1:56">
      <c r="BD75" s="16">
        <v>1476</v>
      </c>
    </row>
    <row r="85" spans="1:56" s="47" customFormat="1">
      <c r="A85" s="16"/>
      <c r="B85" s="16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</row>
    <row r="108" spans="1:56" s="40" customFormat="1" ht="15.6">
      <c r="A108" s="16"/>
      <c r="B108" s="16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</row>
    <row r="109" spans="1:56" s="40" customFormat="1" ht="15.6">
      <c r="A109" s="16"/>
      <c r="B109" s="16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</row>
    <row r="110" spans="1:56" s="40" customFormat="1" ht="15.6">
      <c r="A110" s="16"/>
      <c r="B110" s="16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</row>
    <row r="111" spans="1:56" s="40" customFormat="1" ht="15.6">
      <c r="A111" s="16"/>
      <c r="B111" s="16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</row>
    <row r="112" spans="1:56" s="44" customFormat="1" ht="15.6">
      <c r="A112" s="16"/>
      <c r="B112" s="16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</row>
    <row r="113" spans="1:56" s="45" customFormat="1" ht="15.6">
      <c r="A113" s="16"/>
      <c r="B113" s="16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</row>
    <row r="114" spans="1:56" s="45" customFormat="1" ht="15.6">
      <c r="A114" s="16"/>
      <c r="B114" s="16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</row>
    <row r="115" spans="1:56" s="40" customFormat="1" ht="15" customHeight="1">
      <c r="A115" s="16"/>
      <c r="B115" s="16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</row>
    <row r="116" spans="1:56" s="40" customFormat="1" ht="15" customHeight="1">
      <c r="A116" s="16"/>
      <c r="B116" s="16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</row>
    <row r="117" spans="1:56" s="40" customFormat="1" ht="15.6">
      <c r="A117" s="16"/>
      <c r="B117" s="16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</row>
    <row r="118" spans="1:56" s="40" customFormat="1" ht="15.6">
      <c r="A118" s="16"/>
      <c r="B118" s="16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</row>
    <row r="119" spans="1:56" s="40" customFormat="1" ht="15.6">
      <c r="A119" s="16"/>
      <c r="B119" s="16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</row>
    <row r="120" spans="1:56" s="40" customFormat="1" ht="15.6">
      <c r="A120" s="16"/>
      <c r="B120" s="16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</row>
    <row r="121" spans="1:56" s="40" customFormat="1" ht="15.6">
      <c r="A121" s="16"/>
      <c r="B121" s="16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</row>
    <row r="122" spans="1:56" s="40" customFormat="1" ht="15.6">
      <c r="A122" s="16"/>
      <c r="B122" s="16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</row>
    <row r="123" spans="1:56" s="40" customFormat="1" ht="15.6">
      <c r="A123" s="16"/>
      <c r="B123" s="16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</row>
    <row r="124" spans="1:56" s="40" customFormat="1" ht="15.6">
      <c r="A124" s="16"/>
      <c r="B124" s="16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</row>
    <row r="125" spans="1:56" s="40" customFormat="1" ht="15.6">
      <c r="A125" s="16"/>
      <c r="B125" s="16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</row>
    <row r="126" spans="1:56" s="40" customFormat="1" ht="15.6" customHeight="1">
      <c r="A126" s="16"/>
      <c r="B126" s="16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</row>
    <row r="127" spans="1:56" s="69" customFormat="1" ht="13.2" customHeight="1">
      <c r="A127" s="16"/>
      <c r="B127" s="16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</row>
    <row r="128" spans="1:56" s="50" customFormat="1" ht="15.6">
      <c r="A128" s="16"/>
      <c r="B128" s="16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</row>
  </sheetData>
  <mergeCells count="27">
    <mergeCell ref="C3:F3"/>
    <mergeCell ref="A9:B9"/>
    <mergeCell ref="AP3:AS3"/>
    <mergeCell ref="A73:B73"/>
    <mergeCell ref="AU3:AW3"/>
    <mergeCell ref="A3:A8"/>
    <mergeCell ref="B3:B8"/>
    <mergeCell ref="G3:G4"/>
    <mergeCell ref="H3:J3"/>
    <mergeCell ref="K3:K4"/>
    <mergeCell ref="C7:AS7"/>
    <mergeCell ref="AX3:AX4"/>
    <mergeCell ref="AY3:BB3"/>
    <mergeCell ref="C5:AS5"/>
    <mergeCell ref="AB3:AB4"/>
    <mergeCell ref="AC3:AF3"/>
    <mergeCell ref="AG3:AG4"/>
    <mergeCell ref="AH3:AJ3"/>
    <mergeCell ref="AK3:AK4"/>
    <mergeCell ref="AL3:AO3"/>
    <mergeCell ref="L3:N3"/>
    <mergeCell ref="P3:S3"/>
    <mergeCell ref="T3:T4"/>
    <mergeCell ref="U3:W3"/>
    <mergeCell ref="X3:X4"/>
    <mergeCell ref="Y3:AA3"/>
    <mergeCell ref="AT3:AT4"/>
  </mergeCells>
  <conditionalFormatting sqref="A10:A35">
    <cfRule type="expression" dxfId="2" priority="12" stopIfTrue="1">
      <formula>#REF!=1</formula>
    </cfRule>
  </conditionalFormatting>
  <conditionalFormatting sqref="B10:B35">
    <cfRule type="expression" dxfId="1" priority="10" stopIfTrue="1">
      <formula>#REF!&gt;0</formula>
    </cfRule>
    <cfRule type="expression" dxfId="0" priority="11" stopIfTrue="1">
      <formula>#REF!&gt;0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82"/>
  <sheetViews>
    <sheetView tabSelected="1" topLeftCell="A52" zoomScale="70" zoomScaleNormal="70" workbookViewId="0">
      <selection activeCell="Z80" sqref="Z80"/>
    </sheetView>
  </sheetViews>
  <sheetFormatPr defaultColWidth="9.109375" defaultRowHeight="13.2"/>
  <cols>
    <col min="1" max="1" width="12.5546875" style="16" customWidth="1"/>
    <col min="2" max="2" width="82.5546875" style="16" customWidth="1"/>
    <col min="3" max="45" width="5.109375" style="29" customWidth="1"/>
    <col min="46" max="55" width="5.109375" style="16" customWidth="1"/>
    <col min="56" max="56" width="11.6640625" style="16" bestFit="1" customWidth="1"/>
    <col min="57" max="16384" width="9.109375" style="16"/>
  </cols>
  <sheetData>
    <row r="1" spans="1:56" s="12" customFormat="1" ht="18">
      <c r="A1" s="75" t="s">
        <v>148</v>
      </c>
      <c r="B1" s="75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56" s="40" customFormat="1" ht="18">
      <c r="A2" s="75" t="s">
        <v>144</v>
      </c>
      <c r="B2" s="75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</row>
    <row r="3" spans="1:56" s="40" customFormat="1" ht="15.6">
      <c r="A3" s="144" t="s">
        <v>2</v>
      </c>
      <c r="B3" s="144" t="s">
        <v>93</v>
      </c>
      <c r="C3" s="138" t="s">
        <v>63</v>
      </c>
      <c r="D3" s="138"/>
      <c r="E3" s="138"/>
      <c r="F3" s="138"/>
      <c r="G3" s="137" t="s">
        <v>94</v>
      </c>
      <c r="H3" s="138" t="s">
        <v>64</v>
      </c>
      <c r="I3" s="138"/>
      <c r="J3" s="138"/>
      <c r="K3" s="137" t="s">
        <v>95</v>
      </c>
      <c r="L3" s="138" t="s">
        <v>65</v>
      </c>
      <c r="M3" s="138"/>
      <c r="N3" s="138"/>
      <c r="O3" s="49"/>
      <c r="P3" s="138" t="s">
        <v>66</v>
      </c>
      <c r="Q3" s="138"/>
      <c r="R3" s="138"/>
      <c r="S3" s="138"/>
      <c r="T3" s="137" t="s">
        <v>96</v>
      </c>
      <c r="U3" s="138" t="s">
        <v>67</v>
      </c>
      <c r="V3" s="138"/>
      <c r="W3" s="138"/>
      <c r="X3" s="137" t="s">
        <v>97</v>
      </c>
      <c r="Y3" s="138" t="s">
        <v>68</v>
      </c>
      <c r="Z3" s="138"/>
      <c r="AA3" s="138"/>
      <c r="AB3" s="137" t="s">
        <v>98</v>
      </c>
      <c r="AC3" s="138" t="s">
        <v>69</v>
      </c>
      <c r="AD3" s="138"/>
      <c r="AE3" s="138"/>
      <c r="AF3" s="138"/>
      <c r="AG3" s="137" t="s">
        <v>99</v>
      </c>
      <c r="AH3" s="138" t="s">
        <v>70</v>
      </c>
      <c r="AI3" s="138"/>
      <c r="AJ3" s="138"/>
      <c r="AK3" s="137" t="s">
        <v>100</v>
      </c>
      <c r="AL3" s="138" t="s">
        <v>71</v>
      </c>
      <c r="AM3" s="138"/>
      <c r="AN3" s="138"/>
      <c r="AO3" s="138"/>
      <c r="AP3" s="138" t="s">
        <v>72</v>
      </c>
      <c r="AQ3" s="138"/>
      <c r="AR3" s="138"/>
      <c r="AS3" s="138"/>
      <c r="AT3" s="137" t="s">
        <v>101</v>
      </c>
      <c r="AU3" s="138" t="s">
        <v>73</v>
      </c>
      <c r="AV3" s="138"/>
      <c r="AW3" s="138"/>
      <c r="AX3" s="137" t="s">
        <v>102</v>
      </c>
      <c r="AY3" s="138" t="s">
        <v>74</v>
      </c>
      <c r="AZ3" s="138"/>
      <c r="BA3" s="138"/>
      <c r="BB3" s="138"/>
      <c r="BC3" s="49"/>
      <c r="BD3" s="50"/>
    </row>
    <row r="4" spans="1:56" s="40" customFormat="1" ht="70.95" customHeight="1">
      <c r="A4" s="145"/>
      <c r="B4" s="145"/>
      <c r="C4" s="51" t="s">
        <v>103</v>
      </c>
      <c r="D4" s="51" t="s">
        <v>104</v>
      </c>
      <c r="E4" s="51" t="s">
        <v>105</v>
      </c>
      <c r="F4" s="51" t="s">
        <v>106</v>
      </c>
      <c r="G4" s="137"/>
      <c r="H4" s="51" t="s">
        <v>107</v>
      </c>
      <c r="I4" s="51" t="s">
        <v>108</v>
      </c>
      <c r="J4" s="51" t="s">
        <v>109</v>
      </c>
      <c r="K4" s="137"/>
      <c r="L4" s="51" t="s">
        <v>110</v>
      </c>
      <c r="M4" s="51" t="s">
        <v>111</v>
      </c>
      <c r="N4" s="51" t="s">
        <v>112</v>
      </c>
      <c r="O4" s="51" t="s">
        <v>113</v>
      </c>
      <c r="P4" s="51" t="s">
        <v>103</v>
      </c>
      <c r="Q4" s="51" t="s">
        <v>104</v>
      </c>
      <c r="R4" s="51" t="s">
        <v>105</v>
      </c>
      <c r="S4" s="51" t="s">
        <v>106</v>
      </c>
      <c r="T4" s="137"/>
      <c r="U4" s="51" t="s">
        <v>114</v>
      </c>
      <c r="V4" s="51" t="s">
        <v>115</v>
      </c>
      <c r="W4" s="51" t="s">
        <v>116</v>
      </c>
      <c r="X4" s="137"/>
      <c r="Y4" s="51" t="s">
        <v>117</v>
      </c>
      <c r="Z4" s="51" t="s">
        <v>118</v>
      </c>
      <c r="AA4" s="51" t="s">
        <v>119</v>
      </c>
      <c r="AB4" s="137"/>
      <c r="AC4" s="51" t="s">
        <v>117</v>
      </c>
      <c r="AD4" s="51" t="s">
        <v>118</v>
      </c>
      <c r="AE4" s="51" t="s">
        <v>119</v>
      </c>
      <c r="AF4" s="51" t="s">
        <v>120</v>
      </c>
      <c r="AG4" s="137"/>
      <c r="AH4" s="51" t="s">
        <v>107</v>
      </c>
      <c r="AI4" s="51" t="s">
        <v>108</v>
      </c>
      <c r="AJ4" s="51" t="s">
        <v>109</v>
      </c>
      <c r="AK4" s="137"/>
      <c r="AL4" s="51" t="s">
        <v>121</v>
      </c>
      <c r="AM4" s="51" t="s">
        <v>122</v>
      </c>
      <c r="AN4" s="51" t="s">
        <v>123</v>
      </c>
      <c r="AO4" s="51" t="s">
        <v>124</v>
      </c>
      <c r="AP4" s="51" t="s">
        <v>103</v>
      </c>
      <c r="AQ4" s="51" t="s">
        <v>104</v>
      </c>
      <c r="AR4" s="51" t="s">
        <v>105</v>
      </c>
      <c r="AS4" s="51" t="s">
        <v>106</v>
      </c>
      <c r="AT4" s="137"/>
      <c r="AU4" s="51" t="s">
        <v>107</v>
      </c>
      <c r="AV4" s="51" t="s">
        <v>108</v>
      </c>
      <c r="AW4" s="51" t="s">
        <v>109</v>
      </c>
      <c r="AX4" s="137"/>
      <c r="AY4" s="51" t="s">
        <v>110</v>
      </c>
      <c r="AZ4" s="51" t="s">
        <v>111</v>
      </c>
      <c r="BA4" s="51" t="s">
        <v>112</v>
      </c>
      <c r="BB4" s="52" t="s">
        <v>125</v>
      </c>
      <c r="BC4" s="52" t="s">
        <v>141</v>
      </c>
      <c r="BD4" s="50"/>
    </row>
    <row r="5" spans="1:56" s="40" customFormat="1" ht="15.6">
      <c r="A5" s="145"/>
      <c r="B5" s="145"/>
      <c r="C5" s="139" t="s">
        <v>126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</row>
    <row r="6" spans="1:56" s="40" customFormat="1" ht="15.6">
      <c r="A6" s="145"/>
      <c r="B6" s="145"/>
      <c r="C6" s="41">
        <v>35</v>
      </c>
      <c r="D6" s="41">
        <v>36</v>
      </c>
      <c r="E6" s="41">
        <v>37</v>
      </c>
      <c r="F6" s="41">
        <v>38</v>
      </c>
      <c r="G6" s="41">
        <v>39</v>
      </c>
      <c r="H6" s="41">
        <v>40</v>
      </c>
      <c r="I6" s="41">
        <v>41</v>
      </c>
      <c r="J6" s="41">
        <v>42</v>
      </c>
      <c r="K6" s="41">
        <v>43</v>
      </c>
      <c r="L6" s="41">
        <v>44</v>
      </c>
      <c r="M6" s="41">
        <v>45</v>
      </c>
      <c r="N6" s="41">
        <v>46</v>
      </c>
      <c r="O6" s="41">
        <v>47</v>
      </c>
      <c r="P6" s="41">
        <v>48</v>
      </c>
      <c r="Q6" s="41">
        <v>49</v>
      </c>
      <c r="R6" s="41">
        <v>50</v>
      </c>
      <c r="S6" s="41">
        <v>51</v>
      </c>
      <c r="T6" s="41">
        <v>52</v>
      </c>
      <c r="U6" s="41">
        <v>1</v>
      </c>
      <c r="V6" s="41">
        <v>2</v>
      </c>
      <c r="W6" s="41">
        <v>3</v>
      </c>
      <c r="X6" s="41">
        <v>4</v>
      </c>
      <c r="Y6" s="41">
        <v>5</v>
      </c>
      <c r="Z6" s="41">
        <v>6</v>
      </c>
      <c r="AA6" s="41">
        <v>7</v>
      </c>
      <c r="AB6" s="41">
        <v>8</v>
      </c>
      <c r="AC6" s="41">
        <v>9</v>
      </c>
      <c r="AD6" s="41">
        <v>10</v>
      </c>
      <c r="AE6" s="41">
        <v>11</v>
      </c>
      <c r="AF6" s="41">
        <v>12</v>
      </c>
      <c r="AG6" s="41">
        <v>13</v>
      </c>
      <c r="AH6" s="41">
        <v>14</v>
      </c>
      <c r="AI6" s="41">
        <v>15</v>
      </c>
      <c r="AJ6" s="41">
        <v>16</v>
      </c>
      <c r="AK6" s="41">
        <v>17</v>
      </c>
      <c r="AL6" s="41">
        <v>18</v>
      </c>
      <c r="AM6" s="41">
        <v>19</v>
      </c>
      <c r="AN6" s="41">
        <v>20</v>
      </c>
      <c r="AO6" s="41">
        <v>21</v>
      </c>
      <c r="AP6" s="41">
        <v>22</v>
      </c>
      <c r="AQ6" s="41">
        <v>23</v>
      </c>
      <c r="AR6" s="41">
        <v>24</v>
      </c>
      <c r="AS6" s="41">
        <v>25</v>
      </c>
      <c r="AT6" s="41">
        <v>26</v>
      </c>
      <c r="AU6" s="41">
        <v>27</v>
      </c>
      <c r="AV6" s="50"/>
      <c r="AW6" s="50"/>
      <c r="AX6" s="50"/>
      <c r="AY6" s="50"/>
      <c r="AZ6" s="50"/>
      <c r="BA6" s="50"/>
      <c r="BB6" s="50"/>
      <c r="BC6" s="50"/>
      <c r="BD6" s="50"/>
    </row>
    <row r="7" spans="1:56" s="40" customFormat="1" ht="15.6">
      <c r="A7" s="145"/>
      <c r="B7" s="145"/>
      <c r="C7" s="139" t="s">
        <v>127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41"/>
      <c r="AU7" s="41"/>
      <c r="AV7" s="50"/>
      <c r="AW7" s="50"/>
      <c r="AX7" s="50"/>
      <c r="AY7" s="50"/>
      <c r="AZ7" s="50"/>
      <c r="BA7" s="50"/>
      <c r="BB7" s="50"/>
      <c r="BC7" s="50"/>
      <c r="BD7" s="50"/>
    </row>
    <row r="8" spans="1:56" s="40" customFormat="1" ht="15.6">
      <c r="A8" s="146"/>
      <c r="B8" s="146"/>
      <c r="C8" s="41">
        <v>1</v>
      </c>
      <c r="D8" s="41">
        <v>2</v>
      </c>
      <c r="E8" s="41">
        <v>3</v>
      </c>
      <c r="F8" s="41">
        <v>4</v>
      </c>
      <c r="G8" s="41">
        <v>5</v>
      </c>
      <c r="H8" s="41">
        <v>6</v>
      </c>
      <c r="I8" s="41">
        <v>7</v>
      </c>
      <c r="J8" s="41">
        <v>8</v>
      </c>
      <c r="K8" s="41">
        <v>9</v>
      </c>
      <c r="L8" s="41">
        <v>10</v>
      </c>
      <c r="M8" s="41">
        <v>11</v>
      </c>
      <c r="N8" s="41">
        <v>12</v>
      </c>
      <c r="O8" s="41">
        <v>13</v>
      </c>
      <c r="P8" s="41">
        <v>14</v>
      </c>
      <c r="Q8" s="41">
        <v>15</v>
      </c>
      <c r="R8" s="41">
        <v>16</v>
      </c>
      <c r="S8" s="41">
        <v>17</v>
      </c>
      <c r="T8" s="41">
        <v>18</v>
      </c>
      <c r="U8" s="41">
        <v>19</v>
      </c>
      <c r="V8" s="41">
        <v>20</v>
      </c>
      <c r="W8" s="41">
        <v>21</v>
      </c>
      <c r="X8" s="41">
        <v>22</v>
      </c>
      <c r="Y8" s="41">
        <v>23</v>
      </c>
      <c r="Z8" s="41">
        <v>24</v>
      </c>
      <c r="AA8" s="41">
        <v>25</v>
      </c>
      <c r="AB8" s="41">
        <v>26</v>
      </c>
      <c r="AC8" s="41">
        <v>27</v>
      </c>
      <c r="AD8" s="41">
        <v>28</v>
      </c>
      <c r="AE8" s="41">
        <v>29</v>
      </c>
      <c r="AF8" s="41">
        <v>30</v>
      </c>
      <c r="AG8" s="41">
        <v>31</v>
      </c>
      <c r="AH8" s="41">
        <v>32</v>
      </c>
      <c r="AI8" s="41">
        <v>33</v>
      </c>
      <c r="AJ8" s="41">
        <v>34</v>
      </c>
      <c r="AK8" s="41">
        <v>35</v>
      </c>
      <c r="AL8" s="41">
        <v>36</v>
      </c>
      <c r="AM8" s="41">
        <v>37</v>
      </c>
      <c r="AN8" s="41">
        <v>38</v>
      </c>
      <c r="AO8" s="41">
        <v>39</v>
      </c>
      <c r="AP8" s="41">
        <v>40</v>
      </c>
      <c r="AQ8" s="41">
        <v>41</v>
      </c>
      <c r="AR8" s="41">
        <v>42</v>
      </c>
      <c r="AS8" s="41">
        <v>43</v>
      </c>
      <c r="AT8" s="41">
        <v>44</v>
      </c>
      <c r="AU8" s="41">
        <v>45</v>
      </c>
      <c r="AV8" s="50"/>
      <c r="AW8" s="50"/>
      <c r="AX8" s="50"/>
      <c r="AY8" s="50"/>
      <c r="AZ8" s="50"/>
      <c r="BA8" s="50"/>
      <c r="BB8" s="50"/>
      <c r="BC8" s="50"/>
      <c r="BD8" s="50"/>
    </row>
    <row r="9" spans="1:56" s="53" customFormat="1" ht="15.6">
      <c r="A9" s="140" t="s">
        <v>128</v>
      </c>
      <c r="B9" s="141"/>
      <c r="C9" s="43">
        <f>C10+C12+C14+C16+C18+C20+C22+C24+C26+C28+C30+C32+C34+C36+C39</f>
        <v>2</v>
      </c>
      <c r="D9" s="43">
        <f t="shared" ref="D9:S9" si="0">D10+D12+D14+D16+D18+D20+D22+D24+D26+D28+D30+D32+D34+D37+D41</f>
        <v>2</v>
      </c>
      <c r="E9" s="43">
        <f t="shared" si="0"/>
        <v>2</v>
      </c>
      <c r="F9" s="43">
        <f t="shared" si="0"/>
        <v>2</v>
      </c>
      <c r="G9" s="43">
        <f t="shared" si="0"/>
        <v>2</v>
      </c>
      <c r="H9" s="43">
        <f t="shared" si="0"/>
        <v>2</v>
      </c>
      <c r="I9" s="43">
        <f t="shared" si="0"/>
        <v>2</v>
      </c>
      <c r="J9" s="43">
        <f t="shared" si="0"/>
        <v>2</v>
      </c>
      <c r="K9" s="43">
        <f t="shared" si="0"/>
        <v>2</v>
      </c>
      <c r="L9" s="43">
        <f t="shared" si="0"/>
        <v>2</v>
      </c>
      <c r="M9" s="43">
        <f t="shared" si="0"/>
        <v>2</v>
      </c>
      <c r="N9" s="43">
        <f t="shared" si="0"/>
        <v>2</v>
      </c>
      <c r="O9" s="43">
        <f t="shared" si="0"/>
        <v>2</v>
      </c>
      <c r="P9" s="43">
        <f t="shared" si="0"/>
        <v>0</v>
      </c>
      <c r="Q9" s="43">
        <f t="shared" si="0"/>
        <v>0</v>
      </c>
      <c r="R9" s="43">
        <f t="shared" si="0"/>
        <v>0</v>
      </c>
      <c r="S9" s="43">
        <f t="shared" si="0"/>
        <v>0</v>
      </c>
      <c r="T9" s="43" t="s">
        <v>75</v>
      </c>
      <c r="U9" s="43" t="s">
        <v>75</v>
      </c>
      <c r="V9" s="43">
        <f t="shared" ref="V9:AQ9" si="1">V10+V12+V14+V16+V18+V20+V22+V24+V26+V28+V30+V34++V32+V36+V39</f>
        <v>2</v>
      </c>
      <c r="W9" s="43">
        <f t="shared" si="1"/>
        <v>4</v>
      </c>
      <c r="X9" s="43">
        <f t="shared" si="1"/>
        <v>4</v>
      </c>
      <c r="Y9" s="43">
        <f t="shared" si="1"/>
        <v>4</v>
      </c>
      <c r="Z9" s="43">
        <f t="shared" si="1"/>
        <v>4</v>
      </c>
      <c r="AA9" s="43">
        <f t="shared" si="1"/>
        <v>0</v>
      </c>
      <c r="AB9" s="43">
        <f t="shared" si="1"/>
        <v>0</v>
      </c>
      <c r="AC9" s="43">
        <f t="shared" si="1"/>
        <v>0</v>
      </c>
      <c r="AD9" s="43">
        <f t="shared" si="1"/>
        <v>0</v>
      </c>
      <c r="AE9" s="43">
        <f t="shared" si="1"/>
        <v>0</v>
      </c>
      <c r="AF9" s="43">
        <f t="shared" si="1"/>
        <v>0</v>
      </c>
      <c r="AG9" s="43">
        <f t="shared" si="1"/>
        <v>0</v>
      </c>
      <c r="AH9" s="43">
        <f t="shared" si="1"/>
        <v>0</v>
      </c>
      <c r="AI9" s="43">
        <f t="shared" si="1"/>
        <v>0</v>
      </c>
      <c r="AJ9" s="43">
        <f t="shared" si="1"/>
        <v>0</v>
      </c>
      <c r="AK9" s="43">
        <f t="shared" si="1"/>
        <v>0</v>
      </c>
      <c r="AL9" s="43">
        <f t="shared" si="1"/>
        <v>0</v>
      </c>
      <c r="AM9" s="43">
        <f t="shared" si="1"/>
        <v>0</v>
      </c>
      <c r="AN9" s="43">
        <f t="shared" si="1"/>
        <v>0</v>
      </c>
      <c r="AO9" s="43">
        <f t="shared" si="1"/>
        <v>0</v>
      </c>
      <c r="AP9" s="43">
        <f t="shared" si="1"/>
        <v>0</v>
      </c>
      <c r="AQ9" s="43">
        <f t="shared" si="1"/>
        <v>0</v>
      </c>
      <c r="AR9" s="43">
        <f>SUM(AR10:AR43)</f>
        <v>0</v>
      </c>
      <c r="AS9" s="43">
        <f>SUM(AS10:AS43)</f>
        <v>0</v>
      </c>
      <c r="AT9" s="43" t="s">
        <v>75</v>
      </c>
      <c r="AU9" s="43" t="s">
        <v>75</v>
      </c>
      <c r="AV9" s="43" t="s">
        <v>75</v>
      </c>
      <c r="AW9" s="43" t="s">
        <v>75</v>
      </c>
      <c r="AX9" s="43" t="s">
        <v>75</v>
      </c>
      <c r="AY9" s="43" t="s">
        <v>75</v>
      </c>
      <c r="AZ9" s="43" t="s">
        <v>75</v>
      </c>
      <c r="BA9" s="43" t="s">
        <v>75</v>
      </c>
      <c r="BB9" s="43" t="s">
        <v>75</v>
      </c>
      <c r="BC9" s="43"/>
      <c r="BD9" s="43">
        <v>36</v>
      </c>
    </row>
    <row r="10" spans="1:56" s="40" customFormat="1" ht="15.6">
      <c r="A10" s="76" t="s">
        <v>149</v>
      </c>
      <c r="B10" s="77" t="s">
        <v>84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75</v>
      </c>
      <c r="U10" s="42" t="s">
        <v>75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 t="s">
        <v>75</v>
      </c>
      <c r="AU10" s="59" t="s">
        <v>75</v>
      </c>
      <c r="AV10" s="59" t="s">
        <v>75</v>
      </c>
      <c r="AW10" s="59" t="s">
        <v>75</v>
      </c>
      <c r="AX10" s="59" t="s">
        <v>75</v>
      </c>
      <c r="AY10" s="59" t="s">
        <v>75</v>
      </c>
      <c r="AZ10" s="59" t="s">
        <v>75</v>
      </c>
      <c r="BA10" s="59" t="s">
        <v>75</v>
      </c>
      <c r="BB10" s="59" t="s">
        <v>75</v>
      </c>
      <c r="BC10" s="41"/>
      <c r="BD10" s="41">
        <f>SUM(C10:AT10)</f>
        <v>0</v>
      </c>
    </row>
    <row r="11" spans="1:56" s="40" customFormat="1" ht="15.6">
      <c r="A11" s="76" t="s">
        <v>150</v>
      </c>
      <c r="B11" s="77" t="s">
        <v>85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42" t="s">
        <v>75</v>
      </c>
      <c r="U11" s="42" t="s">
        <v>75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 t="s">
        <v>75</v>
      </c>
      <c r="AU11" s="59" t="s">
        <v>75</v>
      </c>
      <c r="AV11" s="59" t="s">
        <v>75</v>
      </c>
      <c r="AW11" s="59" t="s">
        <v>75</v>
      </c>
      <c r="AX11" s="59" t="s">
        <v>75</v>
      </c>
      <c r="AY11" s="59" t="s">
        <v>75</v>
      </c>
      <c r="AZ11" s="59" t="s">
        <v>75</v>
      </c>
      <c r="BA11" s="59" t="s">
        <v>75</v>
      </c>
      <c r="BB11" s="59" t="s">
        <v>75</v>
      </c>
      <c r="BC11" s="59"/>
      <c r="BD11" s="59"/>
    </row>
    <row r="12" spans="1:56" s="40" customFormat="1" ht="15.6">
      <c r="A12" s="76" t="s">
        <v>151</v>
      </c>
      <c r="B12" s="77" t="s">
        <v>86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 t="s">
        <v>75</v>
      </c>
      <c r="U12" s="42" t="s">
        <v>75</v>
      </c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59" t="s">
        <v>75</v>
      </c>
      <c r="AU12" s="59" t="s">
        <v>75</v>
      </c>
      <c r="AV12" s="59" t="s">
        <v>75</v>
      </c>
      <c r="AW12" s="59" t="s">
        <v>75</v>
      </c>
      <c r="AX12" s="59" t="s">
        <v>75</v>
      </c>
      <c r="AY12" s="59" t="s">
        <v>75</v>
      </c>
      <c r="AZ12" s="59" t="s">
        <v>75</v>
      </c>
      <c r="BA12" s="59" t="s">
        <v>75</v>
      </c>
      <c r="BB12" s="59" t="s">
        <v>75</v>
      </c>
      <c r="BC12" s="41"/>
      <c r="BD12" s="41">
        <f t="shared" ref="BD12:BD43" si="2">SUM(C12:AT12)</f>
        <v>0</v>
      </c>
    </row>
    <row r="13" spans="1:56" s="40" customFormat="1" ht="15.6">
      <c r="A13" s="76" t="s">
        <v>152</v>
      </c>
      <c r="B13" s="77" t="s">
        <v>3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42" t="s">
        <v>75</v>
      </c>
      <c r="U13" s="42" t="s">
        <v>75</v>
      </c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 t="s">
        <v>75</v>
      </c>
      <c r="AU13" s="59" t="s">
        <v>75</v>
      </c>
      <c r="AV13" s="59" t="s">
        <v>75</v>
      </c>
      <c r="AW13" s="59" t="s">
        <v>75</v>
      </c>
      <c r="AX13" s="59" t="s">
        <v>75</v>
      </c>
      <c r="AY13" s="59" t="s">
        <v>75</v>
      </c>
      <c r="AZ13" s="59" t="s">
        <v>75</v>
      </c>
      <c r="BA13" s="59" t="s">
        <v>75</v>
      </c>
      <c r="BB13" s="59" t="s">
        <v>75</v>
      </c>
      <c r="BC13" s="59"/>
      <c r="BD13" s="59"/>
    </row>
    <row r="14" spans="1:56" s="40" customFormat="1" ht="15.6">
      <c r="A14" s="76" t="s">
        <v>153</v>
      </c>
      <c r="B14" s="77" t="s">
        <v>4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 t="s">
        <v>75</v>
      </c>
      <c r="U14" s="42" t="s">
        <v>75</v>
      </c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59" t="s">
        <v>75</v>
      </c>
      <c r="AU14" s="59" t="s">
        <v>75</v>
      </c>
      <c r="AV14" s="59" t="s">
        <v>75</v>
      </c>
      <c r="AW14" s="59" t="s">
        <v>75</v>
      </c>
      <c r="AX14" s="59" t="s">
        <v>75</v>
      </c>
      <c r="AY14" s="59" t="s">
        <v>75</v>
      </c>
      <c r="AZ14" s="59" t="s">
        <v>75</v>
      </c>
      <c r="BA14" s="59" t="s">
        <v>75</v>
      </c>
      <c r="BB14" s="59" t="s">
        <v>75</v>
      </c>
      <c r="BC14" s="41"/>
      <c r="BD14" s="41">
        <f t="shared" si="2"/>
        <v>0</v>
      </c>
    </row>
    <row r="15" spans="1:56" s="40" customFormat="1" ht="15.6">
      <c r="A15" s="76" t="s">
        <v>154</v>
      </c>
      <c r="B15" s="77" t="s">
        <v>5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42" t="s">
        <v>75</v>
      </c>
      <c r="U15" s="42" t="s">
        <v>75</v>
      </c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 t="s">
        <v>75</v>
      </c>
      <c r="AU15" s="59" t="s">
        <v>75</v>
      </c>
      <c r="AV15" s="59" t="s">
        <v>75</v>
      </c>
      <c r="AW15" s="59" t="s">
        <v>75</v>
      </c>
      <c r="AX15" s="59" t="s">
        <v>75</v>
      </c>
      <c r="AY15" s="59" t="s">
        <v>75</v>
      </c>
      <c r="AZ15" s="59" t="s">
        <v>75</v>
      </c>
      <c r="BA15" s="59" t="s">
        <v>75</v>
      </c>
      <c r="BB15" s="59" t="s">
        <v>75</v>
      </c>
      <c r="BC15" s="59"/>
      <c r="BD15" s="59"/>
    </row>
    <row r="16" spans="1:56" s="40" customFormat="1" ht="15.6">
      <c r="A16" s="76" t="s">
        <v>155</v>
      </c>
      <c r="B16" s="77" t="s">
        <v>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 t="s">
        <v>75</v>
      </c>
      <c r="U16" s="42" t="s">
        <v>75</v>
      </c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59" t="s">
        <v>75</v>
      </c>
      <c r="AU16" s="59" t="s">
        <v>75</v>
      </c>
      <c r="AV16" s="59" t="s">
        <v>75</v>
      </c>
      <c r="AW16" s="59" t="s">
        <v>75</v>
      </c>
      <c r="AX16" s="59" t="s">
        <v>75</v>
      </c>
      <c r="AY16" s="59" t="s">
        <v>75</v>
      </c>
      <c r="AZ16" s="59" t="s">
        <v>75</v>
      </c>
      <c r="BA16" s="59" t="s">
        <v>75</v>
      </c>
      <c r="BB16" s="59" t="s">
        <v>75</v>
      </c>
      <c r="BC16" s="41"/>
      <c r="BD16" s="41">
        <f t="shared" si="2"/>
        <v>0</v>
      </c>
    </row>
    <row r="17" spans="1:56" s="40" customFormat="1" ht="15.6">
      <c r="A17" s="76" t="s">
        <v>159</v>
      </c>
      <c r="B17" s="77" t="s">
        <v>158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42" t="s">
        <v>75</v>
      </c>
      <c r="U17" s="42" t="s">
        <v>75</v>
      </c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 t="s">
        <v>75</v>
      </c>
      <c r="AU17" s="59" t="s">
        <v>75</v>
      </c>
      <c r="AV17" s="59" t="s">
        <v>75</v>
      </c>
      <c r="AW17" s="59" t="s">
        <v>75</v>
      </c>
      <c r="AX17" s="59" t="s">
        <v>75</v>
      </c>
      <c r="AY17" s="59" t="s">
        <v>75</v>
      </c>
      <c r="AZ17" s="59" t="s">
        <v>75</v>
      </c>
      <c r="BA17" s="59" t="s">
        <v>75</v>
      </c>
      <c r="BB17" s="59" t="s">
        <v>75</v>
      </c>
      <c r="BC17" s="59"/>
      <c r="BD17" s="59"/>
    </row>
    <row r="18" spans="1:56" s="40" customFormat="1" ht="15.6">
      <c r="A18" s="76" t="s">
        <v>156</v>
      </c>
      <c r="B18" s="78" t="s">
        <v>160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 t="s">
        <v>75</v>
      </c>
      <c r="U18" s="42" t="s">
        <v>75</v>
      </c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59" t="s">
        <v>75</v>
      </c>
      <c r="AU18" s="59" t="s">
        <v>75</v>
      </c>
      <c r="AV18" s="59" t="s">
        <v>75</v>
      </c>
      <c r="AW18" s="59" t="s">
        <v>75</v>
      </c>
      <c r="AX18" s="59" t="s">
        <v>75</v>
      </c>
      <c r="AY18" s="59" t="s">
        <v>75</v>
      </c>
      <c r="AZ18" s="59" t="s">
        <v>75</v>
      </c>
      <c r="BA18" s="59" t="s">
        <v>75</v>
      </c>
      <c r="BB18" s="59" t="s">
        <v>75</v>
      </c>
      <c r="BC18" s="41"/>
      <c r="BD18" s="41">
        <f t="shared" si="2"/>
        <v>0</v>
      </c>
    </row>
    <row r="19" spans="1:56" s="40" customFormat="1" ht="15.6">
      <c r="A19" s="76" t="s">
        <v>157</v>
      </c>
      <c r="B19" s="78" t="s">
        <v>161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42" t="s">
        <v>75</v>
      </c>
      <c r="U19" s="42" t="s">
        <v>75</v>
      </c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 t="s">
        <v>75</v>
      </c>
      <c r="AU19" s="59" t="s">
        <v>75</v>
      </c>
      <c r="AV19" s="59" t="s">
        <v>75</v>
      </c>
      <c r="AW19" s="59" t="s">
        <v>75</v>
      </c>
      <c r="AX19" s="59" t="s">
        <v>75</v>
      </c>
      <c r="AY19" s="59" t="s">
        <v>75</v>
      </c>
      <c r="AZ19" s="59" t="s">
        <v>75</v>
      </c>
      <c r="BA19" s="59" t="s">
        <v>75</v>
      </c>
      <c r="BB19" s="59" t="s">
        <v>75</v>
      </c>
      <c r="BC19" s="59"/>
      <c r="BD19" s="59"/>
    </row>
    <row r="20" spans="1:56" s="40" customFormat="1" ht="15.6">
      <c r="A20" s="76"/>
      <c r="B20" s="78" t="s">
        <v>88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 t="s">
        <v>75</v>
      </c>
      <c r="U20" s="42" t="s">
        <v>75</v>
      </c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59" t="s">
        <v>75</v>
      </c>
      <c r="AU20" s="59" t="s">
        <v>75</v>
      </c>
      <c r="AV20" s="59" t="s">
        <v>75</v>
      </c>
      <c r="AW20" s="59" t="s">
        <v>75</v>
      </c>
      <c r="AX20" s="59" t="s">
        <v>75</v>
      </c>
      <c r="AY20" s="59" t="s">
        <v>75</v>
      </c>
      <c r="AZ20" s="59" t="s">
        <v>75</v>
      </c>
      <c r="BA20" s="59" t="s">
        <v>75</v>
      </c>
      <c r="BB20" s="59" t="s">
        <v>75</v>
      </c>
      <c r="BC20" s="41"/>
      <c r="BD20" s="41">
        <f t="shared" si="2"/>
        <v>0</v>
      </c>
    </row>
    <row r="21" spans="1:56" s="40" customFormat="1" ht="15.6">
      <c r="A21" s="76" t="s">
        <v>162</v>
      </c>
      <c r="B21" s="77" t="s">
        <v>7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42" t="s">
        <v>75</v>
      </c>
      <c r="U21" s="42" t="s">
        <v>75</v>
      </c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 t="s">
        <v>75</v>
      </c>
      <c r="AU21" s="59" t="s">
        <v>75</v>
      </c>
      <c r="AV21" s="59" t="s">
        <v>75</v>
      </c>
      <c r="AW21" s="59" t="s">
        <v>75</v>
      </c>
      <c r="AX21" s="59" t="s">
        <v>75</v>
      </c>
      <c r="AY21" s="59" t="s">
        <v>75</v>
      </c>
      <c r="AZ21" s="59" t="s">
        <v>75</v>
      </c>
      <c r="BA21" s="59" t="s">
        <v>75</v>
      </c>
      <c r="BB21" s="59" t="s">
        <v>75</v>
      </c>
      <c r="BC21" s="59"/>
      <c r="BD21" s="59"/>
    </row>
    <row r="22" spans="1:56" s="40" customFormat="1" ht="15.6">
      <c r="A22" s="76" t="s">
        <v>163</v>
      </c>
      <c r="B22" s="77" t="s">
        <v>164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 t="s">
        <v>75</v>
      </c>
      <c r="U22" s="42" t="s">
        <v>75</v>
      </c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59" t="s">
        <v>75</v>
      </c>
      <c r="AU22" s="59" t="s">
        <v>75</v>
      </c>
      <c r="AV22" s="59" t="s">
        <v>75</v>
      </c>
      <c r="AW22" s="59" t="s">
        <v>75</v>
      </c>
      <c r="AX22" s="59" t="s">
        <v>75</v>
      </c>
      <c r="AY22" s="59" t="s">
        <v>75</v>
      </c>
      <c r="AZ22" s="59" t="s">
        <v>75</v>
      </c>
      <c r="BA22" s="59" t="s">
        <v>75</v>
      </c>
      <c r="BB22" s="59" t="s">
        <v>75</v>
      </c>
      <c r="BC22" s="41"/>
      <c r="BD22" s="41">
        <f t="shared" si="2"/>
        <v>0</v>
      </c>
    </row>
    <row r="23" spans="1:56" s="40" customFormat="1" ht="15.6">
      <c r="A23" s="76" t="s">
        <v>165</v>
      </c>
      <c r="B23" s="77" t="s">
        <v>87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42" t="s">
        <v>75</v>
      </c>
      <c r="U23" s="42" t="s">
        <v>75</v>
      </c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 t="s">
        <v>75</v>
      </c>
      <c r="AU23" s="59" t="s">
        <v>75</v>
      </c>
      <c r="AV23" s="59" t="s">
        <v>75</v>
      </c>
      <c r="AW23" s="59" t="s">
        <v>75</v>
      </c>
      <c r="AX23" s="59" t="s">
        <v>75</v>
      </c>
      <c r="AY23" s="59" t="s">
        <v>75</v>
      </c>
      <c r="AZ23" s="59" t="s">
        <v>75</v>
      </c>
      <c r="BA23" s="59" t="s">
        <v>75</v>
      </c>
      <c r="BB23" s="59" t="s">
        <v>75</v>
      </c>
      <c r="BC23" s="59"/>
      <c r="BD23" s="59"/>
    </row>
    <row r="24" spans="1:56" s="40" customFormat="1" ht="15.6">
      <c r="A24" s="76" t="s">
        <v>166</v>
      </c>
      <c r="B24" s="78" t="s">
        <v>9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 t="s">
        <v>75</v>
      </c>
      <c r="U24" s="42" t="s">
        <v>75</v>
      </c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59" t="s">
        <v>75</v>
      </c>
      <c r="AU24" s="59" t="s">
        <v>75</v>
      </c>
      <c r="AV24" s="59" t="s">
        <v>75</v>
      </c>
      <c r="AW24" s="59" t="s">
        <v>75</v>
      </c>
      <c r="AX24" s="59" t="s">
        <v>75</v>
      </c>
      <c r="AY24" s="59" t="s">
        <v>75</v>
      </c>
      <c r="AZ24" s="59" t="s">
        <v>75</v>
      </c>
      <c r="BA24" s="59" t="s">
        <v>75</v>
      </c>
      <c r="BB24" s="59" t="s">
        <v>75</v>
      </c>
      <c r="BC24" s="41"/>
      <c r="BD24" s="41">
        <f t="shared" si="2"/>
        <v>0</v>
      </c>
    </row>
    <row r="25" spans="1:56" s="40" customFormat="1" ht="15.6">
      <c r="A25" s="79" t="s">
        <v>167</v>
      </c>
      <c r="B25" s="80" t="s">
        <v>89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42" t="s">
        <v>75</v>
      </c>
      <c r="U25" s="42" t="s">
        <v>75</v>
      </c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 t="s">
        <v>75</v>
      </c>
      <c r="AU25" s="59" t="s">
        <v>75</v>
      </c>
      <c r="AV25" s="59" t="s">
        <v>75</v>
      </c>
      <c r="AW25" s="59" t="s">
        <v>75</v>
      </c>
      <c r="AX25" s="59" t="s">
        <v>75</v>
      </c>
      <c r="AY25" s="59" t="s">
        <v>75</v>
      </c>
      <c r="AZ25" s="59" t="s">
        <v>75</v>
      </c>
      <c r="BA25" s="59" t="s">
        <v>75</v>
      </c>
      <c r="BB25" s="59" t="s">
        <v>75</v>
      </c>
      <c r="BC25" s="59"/>
      <c r="BD25" s="59"/>
    </row>
    <row r="26" spans="1:56" s="103" customFormat="1" ht="15.6">
      <c r="A26" s="113" t="s">
        <v>129</v>
      </c>
      <c r="B26" s="114" t="s">
        <v>130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 t="s">
        <v>75</v>
      </c>
      <c r="U26" s="42" t="s">
        <v>75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 t="s">
        <v>75</v>
      </c>
      <c r="AU26" s="42" t="s">
        <v>75</v>
      </c>
      <c r="AV26" s="42" t="s">
        <v>75</v>
      </c>
      <c r="AW26" s="42" t="s">
        <v>75</v>
      </c>
      <c r="AX26" s="42" t="s">
        <v>75</v>
      </c>
      <c r="AY26" s="42" t="s">
        <v>75</v>
      </c>
      <c r="AZ26" s="42" t="s">
        <v>75</v>
      </c>
      <c r="BA26" s="42" t="s">
        <v>75</v>
      </c>
      <c r="BB26" s="42" t="s">
        <v>75</v>
      </c>
      <c r="BC26" s="42"/>
      <c r="BD26" s="42">
        <f t="shared" si="2"/>
        <v>0</v>
      </c>
    </row>
    <row r="27" spans="1:56" s="40" customFormat="1" ht="15.6">
      <c r="A27" s="81" t="s">
        <v>10</v>
      </c>
      <c r="B27" s="82" t="s">
        <v>11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42" t="s">
        <v>75</v>
      </c>
      <c r="U27" s="42" t="s">
        <v>75</v>
      </c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 t="s">
        <v>75</v>
      </c>
      <c r="AU27" s="59" t="s">
        <v>75</v>
      </c>
      <c r="AV27" s="59" t="s">
        <v>75</v>
      </c>
      <c r="AW27" s="59" t="s">
        <v>75</v>
      </c>
      <c r="AX27" s="59" t="s">
        <v>75</v>
      </c>
      <c r="AY27" s="59" t="s">
        <v>75</v>
      </c>
      <c r="AZ27" s="59" t="s">
        <v>75</v>
      </c>
      <c r="BA27" s="59" t="s">
        <v>75</v>
      </c>
      <c r="BB27" s="59" t="s">
        <v>75</v>
      </c>
      <c r="BC27" s="59"/>
      <c r="BD27" s="59"/>
    </row>
    <row r="28" spans="1:56" s="40" customFormat="1" ht="15.6">
      <c r="A28" s="81" t="s">
        <v>12</v>
      </c>
      <c r="B28" s="82" t="s">
        <v>4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2" t="s">
        <v>75</v>
      </c>
      <c r="U28" s="42" t="s">
        <v>75</v>
      </c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59" t="s">
        <v>75</v>
      </c>
      <c r="AU28" s="59" t="s">
        <v>75</v>
      </c>
      <c r="AV28" s="59" t="s">
        <v>75</v>
      </c>
      <c r="AW28" s="59" t="s">
        <v>75</v>
      </c>
      <c r="AX28" s="59" t="s">
        <v>75</v>
      </c>
      <c r="AY28" s="59" t="s">
        <v>75</v>
      </c>
      <c r="AZ28" s="59" t="s">
        <v>75</v>
      </c>
      <c r="BA28" s="59" t="s">
        <v>75</v>
      </c>
      <c r="BB28" s="59" t="s">
        <v>75</v>
      </c>
      <c r="BC28" s="41"/>
      <c r="BD28" s="41">
        <f t="shared" si="2"/>
        <v>0</v>
      </c>
    </row>
    <row r="29" spans="1:56" s="40" customFormat="1" ht="13.8" customHeight="1">
      <c r="A29" s="81" t="s">
        <v>13</v>
      </c>
      <c r="B29" s="82" t="s">
        <v>3</v>
      </c>
      <c r="C29" s="59">
        <v>2</v>
      </c>
      <c r="D29" s="74">
        <v>2</v>
      </c>
      <c r="E29" s="74">
        <v>2</v>
      </c>
      <c r="F29" s="74">
        <v>2</v>
      </c>
      <c r="G29" s="74">
        <v>2</v>
      </c>
      <c r="H29" s="74">
        <v>2</v>
      </c>
      <c r="I29" s="74">
        <v>2</v>
      </c>
      <c r="J29" s="74">
        <v>2</v>
      </c>
      <c r="K29" s="74">
        <v>2</v>
      </c>
      <c r="L29" s="74">
        <v>2</v>
      </c>
      <c r="M29" s="74">
        <v>2</v>
      </c>
      <c r="N29" s="74">
        <v>2</v>
      </c>
      <c r="O29" s="74">
        <v>2</v>
      </c>
      <c r="P29" s="59"/>
      <c r="Q29" s="59"/>
      <c r="R29" s="59"/>
      <c r="S29" s="59"/>
      <c r="T29" s="42" t="s">
        <v>75</v>
      </c>
      <c r="U29" s="42" t="s">
        <v>75</v>
      </c>
      <c r="V29" s="59">
        <v>2</v>
      </c>
      <c r="W29" s="74">
        <v>4</v>
      </c>
      <c r="X29" s="74">
        <v>4</v>
      </c>
      <c r="Y29" s="74">
        <v>4</v>
      </c>
      <c r="Z29" s="74">
        <v>4</v>
      </c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 t="s">
        <v>75</v>
      </c>
      <c r="AU29" s="59" t="s">
        <v>75</v>
      </c>
      <c r="AV29" s="59" t="s">
        <v>75</v>
      </c>
      <c r="AW29" s="59" t="s">
        <v>75</v>
      </c>
      <c r="AX29" s="59" t="s">
        <v>75</v>
      </c>
      <c r="AY29" s="59" t="s">
        <v>75</v>
      </c>
      <c r="AZ29" s="59" t="s">
        <v>75</v>
      </c>
      <c r="BA29" s="59" t="s">
        <v>75</v>
      </c>
      <c r="BB29" s="59" t="s">
        <v>75</v>
      </c>
      <c r="BC29" s="59"/>
      <c r="BD29" s="59">
        <f>SUM(C29:S29,V29:AS29)</f>
        <v>44</v>
      </c>
    </row>
    <row r="30" spans="1:56" s="40" customFormat="1" ht="15.6">
      <c r="A30" s="81" t="s">
        <v>14</v>
      </c>
      <c r="B30" s="82" t="s">
        <v>5</v>
      </c>
      <c r="C30" s="74">
        <v>2</v>
      </c>
      <c r="D30" s="74">
        <v>2</v>
      </c>
      <c r="E30" s="74">
        <v>2</v>
      </c>
      <c r="F30" s="74">
        <v>2</v>
      </c>
      <c r="G30" s="74">
        <v>2</v>
      </c>
      <c r="H30" s="74">
        <v>2</v>
      </c>
      <c r="I30" s="74">
        <v>2</v>
      </c>
      <c r="J30" s="74">
        <v>2</v>
      </c>
      <c r="K30" s="74">
        <v>2</v>
      </c>
      <c r="L30" s="74">
        <v>2</v>
      </c>
      <c r="M30" s="74">
        <v>2</v>
      </c>
      <c r="N30" s="74">
        <v>2</v>
      </c>
      <c r="O30" s="74">
        <v>2</v>
      </c>
      <c r="P30" s="41"/>
      <c r="Q30" s="41"/>
      <c r="R30" s="41"/>
      <c r="S30" s="41"/>
      <c r="T30" s="42" t="s">
        <v>75</v>
      </c>
      <c r="U30" s="42" t="s">
        <v>75</v>
      </c>
      <c r="V30" s="74">
        <v>2</v>
      </c>
      <c r="W30" s="74">
        <v>4</v>
      </c>
      <c r="X30" s="74">
        <v>4</v>
      </c>
      <c r="Y30" s="74">
        <v>4</v>
      </c>
      <c r="Z30" s="74">
        <v>4</v>
      </c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59" t="s">
        <v>75</v>
      </c>
      <c r="AU30" s="59" t="s">
        <v>75</v>
      </c>
      <c r="AV30" s="59" t="s">
        <v>75</v>
      </c>
      <c r="AW30" s="59" t="s">
        <v>75</v>
      </c>
      <c r="AX30" s="59" t="s">
        <v>75</v>
      </c>
      <c r="AY30" s="59" t="s">
        <v>75</v>
      </c>
      <c r="AZ30" s="59" t="s">
        <v>75</v>
      </c>
      <c r="BA30" s="59" t="s">
        <v>75</v>
      </c>
      <c r="BB30" s="59" t="s">
        <v>75</v>
      </c>
      <c r="BC30" s="41"/>
      <c r="BD30" s="41">
        <f t="shared" si="2"/>
        <v>44</v>
      </c>
    </row>
    <row r="31" spans="1:56" s="40" customFormat="1" ht="15.6">
      <c r="A31" s="81" t="s">
        <v>176</v>
      </c>
      <c r="B31" s="82" t="s">
        <v>177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42" t="s">
        <v>75</v>
      </c>
      <c r="U31" s="42" t="s">
        <v>75</v>
      </c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</row>
    <row r="32" spans="1:56" s="103" customFormat="1" ht="15.6">
      <c r="A32" s="113" t="s">
        <v>131</v>
      </c>
      <c r="B32" s="114" t="s">
        <v>132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 t="s">
        <v>75</v>
      </c>
      <c r="U32" s="42" t="s">
        <v>75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 t="s">
        <v>75</v>
      </c>
      <c r="AU32" s="42" t="s">
        <v>75</v>
      </c>
      <c r="AV32" s="42" t="s">
        <v>75</v>
      </c>
      <c r="AW32" s="42" t="s">
        <v>75</v>
      </c>
      <c r="AX32" s="42" t="s">
        <v>75</v>
      </c>
      <c r="AY32" s="42" t="s">
        <v>75</v>
      </c>
      <c r="AZ32" s="42" t="s">
        <v>75</v>
      </c>
      <c r="BA32" s="42" t="s">
        <v>75</v>
      </c>
      <c r="BB32" s="42" t="s">
        <v>75</v>
      </c>
      <c r="BC32" s="42"/>
      <c r="BD32" s="42">
        <f t="shared" si="2"/>
        <v>0</v>
      </c>
    </row>
    <row r="33" spans="1:56" s="40" customFormat="1" ht="15.6">
      <c r="A33" s="83" t="s">
        <v>15</v>
      </c>
      <c r="B33" s="84" t="s">
        <v>16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42" t="s">
        <v>75</v>
      </c>
      <c r="U33" s="42" t="s">
        <v>75</v>
      </c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 t="s">
        <v>75</v>
      </c>
      <c r="AU33" s="59" t="s">
        <v>75</v>
      </c>
      <c r="AV33" s="59" t="s">
        <v>75</v>
      </c>
      <c r="AW33" s="59" t="s">
        <v>75</v>
      </c>
      <c r="AX33" s="59" t="s">
        <v>75</v>
      </c>
      <c r="AY33" s="59" t="s">
        <v>75</v>
      </c>
      <c r="AZ33" s="59" t="s">
        <v>75</v>
      </c>
      <c r="BA33" s="59" t="s">
        <v>75</v>
      </c>
      <c r="BB33" s="59" t="s">
        <v>75</v>
      </c>
      <c r="BC33" s="59"/>
      <c r="BD33" s="59"/>
    </row>
    <row r="34" spans="1:56" s="40" customFormat="1" ht="15.6">
      <c r="A34" s="83" t="s">
        <v>17</v>
      </c>
      <c r="B34" s="84" t="s">
        <v>8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 t="s">
        <v>75</v>
      </c>
      <c r="U34" s="42" t="s">
        <v>75</v>
      </c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59" t="s">
        <v>75</v>
      </c>
      <c r="AU34" s="59" t="s">
        <v>75</v>
      </c>
      <c r="AV34" s="59" t="s">
        <v>75</v>
      </c>
      <c r="AW34" s="59" t="s">
        <v>75</v>
      </c>
      <c r="AX34" s="59" t="s">
        <v>75</v>
      </c>
      <c r="AY34" s="59" t="s">
        <v>75</v>
      </c>
      <c r="AZ34" s="59" t="s">
        <v>75</v>
      </c>
      <c r="BA34" s="59" t="s">
        <v>75</v>
      </c>
      <c r="BB34" s="59" t="s">
        <v>75</v>
      </c>
      <c r="BC34" s="41"/>
      <c r="BD34" s="41">
        <f t="shared" si="2"/>
        <v>0</v>
      </c>
    </row>
    <row r="35" spans="1:56" s="40" customFormat="1" ht="15.6">
      <c r="A35" s="85" t="s">
        <v>18</v>
      </c>
      <c r="B35" s="84" t="s">
        <v>9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42" t="s">
        <v>75</v>
      </c>
      <c r="U35" s="42" t="s">
        <v>75</v>
      </c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 t="s">
        <v>75</v>
      </c>
      <c r="AU35" s="59" t="s">
        <v>75</v>
      </c>
      <c r="AV35" s="59" t="s">
        <v>75</v>
      </c>
      <c r="AW35" s="59" t="s">
        <v>75</v>
      </c>
      <c r="AX35" s="59" t="s">
        <v>75</v>
      </c>
      <c r="AY35" s="59" t="s">
        <v>75</v>
      </c>
      <c r="AZ35" s="59" t="s">
        <v>75</v>
      </c>
      <c r="BA35" s="59" t="s">
        <v>75</v>
      </c>
      <c r="BB35" s="59" t="s">
        <v>75</v>
      </c>
      <c r="BC35" s="59"/>
      <c r="BD35" s="59"/>
    </row>
    <row r="36" spans="1:56" s="103" customFormat="1" ht="15.6">
      <c r="A36" s="115" t="s">
        <v>76</v>
      </c>
      <c r="B36" s="116" t="s">
        <v>133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 t="s">
        <v>75</v>
      </c>
      <c r="U36" s="42" t="s">
        <v>75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 t="s">
        <v>75</v>
      </c>
      <c r="AU36" s="42" t="s">
        <v>75</v>
      </c>
      <c r="AV36" s="42" t="s">
        <v>75</v>
      </c>
      <c r="AW36" s="42" t="s">
        <v>75</v>
      </c>
      <c r="AX36" s="42" t="s">
        <v>75</v>
      </c>
      <c r="AY36" s="42" t="s">
        <v>75</v>
      </c>
      <c r="AZ36" s="42" t="s">
        <v>75</v>
      </c>
      <c r="BA36" s="42" t="s">
        <v>75</v>
      </c>
      <c r="BB36" s="42" t="s">
        <v>75</v>
      </c>
      <c r="BC36" s="42"/>
      <c r="BD36" s="42">
        <f t="shared" si="2"/>
        <v>0</v>
      </c>
    </row>
    <row r="37" spans="1:56" s="103" customFormat="1" ht="15.6">
      <c r="A37" s="115" t="s">
        <v>134</v>
      </c>
      <c r="B37" s="116" t="s">
        <v>135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 t="s">
        <v>75</v>
      </c>
      <c r="U37" s="42" t="s">
        <v>75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 t="s">
        <v>75</v>
      </c>
      <c r="AU37" s="42" t="s">
        <v>75</v>
      </c>
      <c r="AV37" s="42" t="s">
        <v>75</v>
      </c>
      <c r="AW37" s="42" t="s">
        <v>75</v>
      </c>
      <c r="AX37" s="42" t="s">
        <v>75</v>
      </c>
      <c r="AY37" s="42" t="s">
        <v>75</v>
      </c>
      <c r="AZ37" s="42" t="s">
        <v>75</v>
      </c>
      <c r="BA37" s="42" t="s">
        <v>75</v>
      </c>
      <c r="BB37" s="42" t="s">
        <v>75</v>
      </c>
      <c r="BC37" s="42"/>
      <c r="BD37" s="42">
        <f t="shared" si="2"/>
        <v>0</v>
      </c>
    </row>
    <row r="38" spans="1:56" s="40" customFormat="1" ht="15.6">
      <c r="A38" s="83" t="s">
        <v>19</v>
      </c>
      <c r="B38" s="84" t="s">
        <v>20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42" t="s">
        <v>75</v>
      </c>
      <c r="U38" s="42" t="s">
        <v>75</v>
      </c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 t="s">
        <v>75</v>
      </c>
      <c r="AU38" s="59" t="s">
        <v>75</v>
      </c>
      <c r="AV38" s="59" t="s">
        <v>75</v>
      </c>
      <c r="AW38" s="59" t="s">
        <v>75</v>
      </c>
      <c r="AX38" s="59" t="s">
        <v>75</v>
      </c>
      <c r="AY38" s="59" t="s">
        <v>75</v>
      </c>
      <c r="AZ38" s="59" t="s">
        <v>75</v>
      </c>
      <c r="BA38" s="59" t="s">
        <v>75</v>
      </c>
      <c r="BB38" s="59" t="s">
        <v>75</v>
      </c>
      <c r="BC38" s="59"/>
      <c r="BD38" s="59"/>
    </row>
    <row r="39" spans="1:56" s="40" customFormat="1" ht="15.6">
      <c r="A39" s="83" t="s">
        <v>21</v>
      </c>
      <c r="B39" s="84" t="s">
        <v>22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 t="s">
        <v>75</v>
      </c>
      <c r="U39" s="42" t="s">
        <v>75</v>
      </c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59" t="s">
        <v>75</v>
      </c>
      <c r="AU39" s="59" t="s">
        <v>75</v>
      </c>
      <c r="AV39" s="59" t="s">
        <v>75</v>
      </c>
      <c r="AW39" s="59" t="s">
        <v>75</v>
      </c>
      <c r="AX39" s="59" t="s">
        <v>75</v>
      </c>
      <c r="AY39" s="59" t="s">
        <v>75</v>
      </c>
      <c r="AZ39" s="59" t="s">
        <v>75</v>
      </c>
      <c r="BA39" s="59" t="s">
        <v>75</v>
      </c>
      <c r="BB39" s="59" t="s">
        <v>75</v>
      </c>
      <c r="BC39" s="41"/>
      <c r="BD39" s="41">
        <f t="shared" si="2"/>
        <v>0</v>
      </c>
    </row>
    <row r="40" spans="1:56" s="40" customFormat="1" ht="15.6">
      <c r="A40" s="83" t="s">
        <v>23</v>
      </c>
      <c r="B40" s="84" t="s">
        <v>24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42" t="s">
        <v>75</v>
      </c>
      <c r="U40" s="42" t="s">
        <v>75</v>
      </c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 t="s">
        <v>75</v>
      </c>
      <c r="AU40" s="59" t="s">
        <v>75</v>
      </c>
      <c r="AV40" s="59" t="s">
        <v>75</v>
      </c>
      <c r="AW40" s="59" t="s">
        <v>75</v>
      </c>
      <c r="AX40" s="59" t="s">
        <v>75</v>
      </c>
      <c r="AY40" s="59" t="s">
        <v>75</v>
      </c>
      <c r="AZ40" s="59" t="s">
        <v>75</v>
      </c>
      <c r="BA40" s="59" t="s">
        <v>75</v>
      </c>
      <c r="BB40" s="59" t="s">
        <v>75</v>
      </c>
      <c r="BC40" s="59"/>
      <c r="BD40" s="59"/>
    </row>
    <row r="41" spans="1:56" s="40" customFormat="1" ht="15.6">
      <c r="A41" s="83" t="s">
        <v>25</v>
      </c>
      <c r="B41" s="84" t="s">
        <v>26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2" t="s">
        <v>75</v>
      </c>
      <c r="U41" s="42" t="s">
        <v>75</v>
      </c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 t="s">
        <v>75</v>
      </c>
      <c r="AU41" s="41" t="s">
        <v>75</v>
      </c>
      <c r="AV41" s="41" t="s">
        <v>75</v>
      </c>
      <c r="AW41" s="41" t="s">
        <v>75</v>
      </c>
      <c r="AX41" s="41" t="s">
        <v>75</v>
      </c>
      <c r="AY41" s="41" t="s">
        <v>75</v>
      </c>
      <c r="AZ41" s="41" t="s">
        <v>75</v>
      </c>
      <c r="BA41" s="41" t="s">
        <v>75</v>
      </c>
      <c r="BB41" s="41" t="s">
        <v>75</v>
      </c>
      <c r="BC41" s="41"/>
      <c r="BD41" s="41">
        <f t="shared" si="2"/>
        <v>0</v>
      </c>
    </row>
    <row r="42" spans="1:56" s="40" customFormat="1" ht="15.6">
      <c r="A42" s="83" t="s">
        <v>27</v>
      </c>
      <c r="B42" s="86" t="s">
        <v>28</v>
      </c>
      <c r="C42" s="41">
        <v>4</v>
      </c>
      <c r="D42" s="74">
        <v>4</v>
      </c>
      <c r="E42" s="74">
        <v>4</v>
      </c>
      <c r="F42" s="74">
        <v>4</v>
      </c>
      <c r="G42" s="74">
        <v>4</v>
      </c>
      <c r="H42" s="74">
        <v>4</v>
      </c>
      <c r="I42" s="74">
        <v>4</v>
      </c>
      <c r="J42" s="74">
        <v>4</v>
      </c>
      <c r="K42" s="74">
        <v>4</v>
      </c>
      <c r="L42" s="74">
        <v>4</v>
      </c>
      <c r="M42" s="74">
        <v>4</v>
      </c>
      <c r="N42" s="74">
        <v>4</v>
      </c>
      <c r="O42" s="74">
        <v>4</v>
      </c>
      <c r="P42" s="41"/>
      <c r="Q42" s="41"/>
      <c r="R42" s="41"/>
      <c r="S42" s="41"/>
      <c r="T42" s="42" t="s">
        <v>75</v>
      </c>
      <c r="U42" s="42" t="s">
        <v>75</v>
      </c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 t="s">
        <v>75</v>
      </c>
      <c r="AU42" s="41" t="s">
        <v>75</v>
      </c>
      <c r="AV42" s="41" t="s">
        <v>75</v>
      </c>
      <c r="AW42" s="41" t="s">
        <v>75</v>
      </c>
      <c r="AX42" s="41" t="s">
        <v>75</v>
      </c>
      <c r="AY42" s="41" t="s">
        <v>75</v>
      </c>
      <c r="AZ42" s="41" t="s">
        <v>75</v>
      </c>
      <c r="BA42" s="41" t="s">
        <v>75</v>
      </c>
      <c r="BB42" s="41" t="s">
        <v>75</v>
      </c>
      <c r="BC42" s="41"/>
      <c r="BD42" s="41">
        <f t="shared" si="2"/>
        <v>52</v>
      </c>
    </row>
    <row r="43" spans="1:56" s="40" customFormat="1" ht="15.6">
      <c r="A43" s="83" t="s">
        <v>29</v>
      </c>
      <c r="B43" s="86" t="s">
        <v>30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2" t="s">
        <v>75</v>
      </c>
      <c r="U43" s="42" t="s">
        <v>75</v>
      </c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 t="s">
        <v>75</v>
      </c>
      <c r="AU43" s="41" t="s">
        <v>75</v>
      </c>
      <c r="AV43" s="41" t="s">
        <v>75</v>
      </c>
      <c r="AW43" s="41" t="s">
        <v>75</v>
      </c>
      <c r="AX43" s="41" t="s">
        <v>75</v>
      </c>
      <c r="AY43" s="41" t="s">
        <v>75</v>
      </c>
      <c r="AZ43" s="41" t="s">
        <v>75</v>
      </c>
      <c r="BA43" s="41" t="s">
        <v>75</v>
      </c>
      <c r="BB43" s="41" t="s">
        <v>75</v>
      </c>
      <c r="BC43" s="41"/>
      <c r="BD43" s="41">
        <f t="shared" si="2"/>
        <v>0</v>
      </c>
    </row>
    <row r="44" spans="1:56" s="53" customFormat="1" ht="15.6">
      <c r="A44" s="83" t="s">
        <v>31</v>
      </c>
      <c r="B44" s="86" t="s">
        <v>32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42" t="s">
        <v>75</v>
      </c>
      <c r="U44" s="42" t="s">
        <v>75</v>
      </c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09" t="s">
        <v>75</v>
      </c>
      <c r="AU44" s="109" t="s">
        <v>75</v>
      </c>
      <c r="AV44" s="109" t="s">
        <v>75</v>
      </c>
      <c r="AW44" s="109" t="s">
        <v>75</v>
      </c>
      <c r="AX44" s="109" t="s">
        <v>75</v>
      </c>
      <c r="AY44" s="109" t="s">
        <v>75</v>
      </c>
      <c r="AZ44" s="109" t="s">
        <v>75</v>
      </c>
      <c r="BA44" s="109" t="s">
        <v>75</v>
      </c>
      <c r="BB44" s="109" t="s">
        <v>75</v>
      </c>
      <c r="BC44" s="109"/>
      <c r="BD44" s="109"/>
    </row>
    <row r="45" spans="1:56" s="40" customFormat="1" ht="15.6">
      <c r="A45" s="83" t="s">
        <v>33</v>
      </c>
      <c r="B45" s="86" t="s">
        <v>34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42" t="s">
        <v>75</v>
      </c>
      <c r="U45" s="42" t="s">
        <v>75</v>
      </c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09" t="s">
        <v>75</v>
      </c>
      <c r="AU45" s="109" t="s">
        <v>75</v>
      </c>
      <c r="AV45" s="109" t="s">
        <v>75</v>
      </c>
      <c r="AW45" s="109" t="s">
        <v>75</v>
      </c>
      <c r="AX45" s="109" t="s">
        <v>75</v>
      </c>
      <c r="AY45" s="109" t="s">
        <v>75</v>
      </c>
      <c r="AZ45" s="109" t="s">
        <v>75</v>
      </c>
      <c r="BA45" s="109" t="s">
        <v>75</v>
      </c>
      <c r="BB45" s="109" t="s">
        <v>75</v>
      </c>
      <c r="BC45" s="109"/>
      <c r="BD45" s="109">
        <f>SUM(BD46:BD52)</f>
        <v>162</v>
      </c>
    </row>
    <row r="46" spans="1:56" s="40" customFormat="1" ht="15.6">
      <c r="A46" s="83" t="s">
        <v>35</v>
      </c>
      <c r="B46" s="86" t="s">
        <v>81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2" t="s">
        <v>75</v>
      </c>
      <c r="U46" s="42" t="s">
        <v>75</v>
      </c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 t="s">
        <v>75</v>
      </c>
      <c r="AU46" s="59" t="s">
        <v>75</v>
      </c>
      <c r="AV46" s="59" t="s">
        <v>75</v>
      </c>
      <c r="AW46" s="59" t="s">
        <v>75</v>
      </c>
      <c r="AX46" s="59" t="s">
        <v>75</v>
      </c>
      <c r="AY46" s="59" t="s">
        <v>75</v>
      </c>
      <c r="AZ46" s="59" t="s">
        <v>75</v>
      </c>
      <c r="BA46" s="59" t="s">
        <v>75</v>
      </c>
      <c r="BB46" s="59" t="s">
        <v>75</v>
      </c>
      <c r="BC46" s="41"/>
      <c r="BD46" s="41">
        <f t="shared" ref="BD46:BD52" si="3">SUM(C46:AT46)</f>
        <v>0</v>
      </c>
    </row>
    <row r="47" spans="1:56" s="40" customFormat="1" ht="15.6">
      <c r="A47" s="83" t="s">
        <v>78</v>
      </c>
      <c r="B47" s="86" t="s">
        <v>77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42" t="s">
        <v>75</v>
      </c>
      <c r="U47" s="42" t="s">
        <v>75</v>
      </c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 t="s">
        <v>75</v>
      </c>
      <c r="AU47" s="59" t="s">
        <v>75</v>
      </c>
      <c r="AV47" s="59" t="s">
        <v>75</v>
      </c>
      <c r="AW47" s="59" t="s">
        <v>75</v>
      </c>
      <c r="AX47" s="59" t="s">
        <v>75</v>
      </c>
      <c r="AY47" s="59" t="s">
        <v>75</v>
      </c>
      <c r="AZ47" s="59" t="s">
        <v>75</v>
      </c>
      <c r="BA47" s="59" t="s">
        <v>75</v>
      </c>
      <c r="BB47" s="59" t="s">
        <v>75</v>
      </c>
      <c r="BC47" s="59"/>
      <c r="BD47" s="59"/>
    </row>
    <row r="48" spans="1:56" s="40" customFormat="1" ht="15.6">
      <c r="A48" s="83" t="s">
        <v>79</v>
      </c>
      <c r="B48" s="86" t="s">
        <v>36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2" t="s">
        <v>75</v>
      </c>
      <c r="U48" s="42" t="s">
        <v>75</v>
      </c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59" t="s">
        <v>75</v>
      </c>
      <c r="AU48" s="59" t="s">
        <v>75</v>
      </c>
      <c r="AV48" s="59" t="s">
        <v>75</v>
      </c>
      <c r="AW48" s="59" t="s">
        <v>75</v>
      </c>
      <c r="AX48" s="59" t="s">
        <v>75</v>
      </c>
      <c r="AY48" s="59" t="s">
        <v>75</v>
      </c>
      <c r="AZ48" s="59" t="s">
        <v>75</v>
      </c>
      <c r="BA48" s="59" t="s">
        <v>75</v>
      </c>
      <c r="BB48" s="59" t="s">
        <v>75</v>
      </c>
      <c r="BC48" s="41"/>
      <c r="BD48" s="41">
        <f t="shared" si="3"/>
        <v>0</v>
      </c>
    </row>
    <row r="49" spans="1:56" s="103" customFormat="1" ht="31.2">
      <c r="A49" s="117" t="s">
        <v>37</v>
      </c>
      <c r="B49" s="118" t="s">
        <v>38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 t="s">
        <v>75</v>
      </c>
      <c r="U49" s="42" t="s">
        <v>75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 t="s">
        <v>75</v>
      </c>
      <c r="AU49" s="42" t="s">
        <v>75</v>
      </c>
      <c r="AV49" s="42" t="s">
        <v>75</v>
      </c>
      <c r="AW49" s="42" t="s">
        <v>75</v>
      </c>
      <c r="AX49" s="42" t="s">
        <v>75</v>
      </c>
      <c r="AY49" s="42" t="s">
        <v>75</v>
      </c>
      <c r="AZ49" s="42" t="s">
        <v>75</v>
      </c>
      <c r="BA49" s="42" t="s">
        <v>75</v>
      </c>
      <c r="BB49" s="42" t="s">
        <v>75</v>
      </c>
      <c r="BC49" s="42"/>
      <c r="BD49" s="42"/>
    </row>
    <row r="50" spans="1:56" s="40" customFormat="1" ht="15.6">
      <c r="A50" s="83" t="s">
        <v>39</v>
      </c>
      <c r="B50" s="89" t="s">
        <v>40</v>
      </c>
      <c r="C50" s="41">
        <v>6</v>
      </c>
      <c r="D50" s="41">
        <v>4</v>
      </c>
      <c r="E50" s="41">
        <v>6</v>
      </c>
      <c r="F50" s="41">
        <v>4</v>
      </c>
      <c r="G50" s="41">
        <v>4</v>
      </c>
      <c r="H50" s="41">
        <v>4</v>
      </c>
      <c r="I50" s="41">
        <v>6</v>
      </c>
      <c r="J50" s="41">
        <v>4</v>
      </c>
      <c r="K50" s="41">
        <v>6</v>
      </c>
      <c r="L50" s="41">
        <v>4</v>
      </c>
      <c r="M50" s="41">
        <v>6</v>
      </c>
      <c r="N50" s="41">
        <v>4</v>
      </c>
      <c r="O50" s="41">
        <v>6</v>
      </c>
      <c r="P50" s="41"/>
      <c r="Q50" s="41"/>
      <c r="R50" s="41"/>
      <c r="S50" s="41"/>
      <c r="T50" s="42" t="s">
        <v>75</v>
      </c>
      <c r="U50" s="42" t="s">
        <v>75</v>
      </c>
      <c r="V50" s="41">
        <v>8</v>
      </c>
      <c r="W50" s="74">
        <v>6</v>
      </c>
      <c r="X50" s="74">
        <v>8</v>
      </c>
      <c r="Y50" s="74">
        <v>6</v>
      </c>
      <c r="Z50" s="74">
        <v>8</v>
      </c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59" t="s">
        <v>75</v>
      </c>
      <c r="AU50" s="59" t="s">
        <v>75</v>
      </c>
      <c r="AV50" s="59" t="s">
        <v>75</v>
      </c>
      <c r="AW50" s="59" t="s">
        <v>75</v>
      </c>
      <c r="AX50" s="59" t="s">
        <v>75</v>
      </c>
      <c r="AY50" s="59" t="s">
        <v>75</v>
      </c>
      <c r="AZ50" s="59" t="s">
        <v>75</v>
      </c>
      <c r="BA50" s="59" t="s">
        <v>75</v>
      </c>
      <c r="BB50" s="59" t="s">
        <v>75</v>
      </c>
      <c r="BC50" s="41"/>
      <c r="BD50" s="41">
        <f t="shared" si="3"/>
        <v>100</v>
      </c>
    </row>
    <row r="51" spans="1:56" s="40" customFormat="1" ht="15.6">
      <c r="A51" s="83" t="s">
        <v>41</v>
      </c>
      <c r="B51" s="89" t="s">
        <v>42</v>
      </c>
      <c r="C51" s="41">
        <v>2</v>
      </c>
      <c r="D51" s="74">
        <v>2</v>
      </c>
      <c r="E51" s="74">
        <v>2</v>
      </c>
      <c r="F51" s="74">
        <v>2</v>
      </c>
      <c r="G51" s="74">
        <v>2</v>
      </c>
      <c r="H51" s="74">
        <v>2</v>
      </c>
      <c r="I51" s="74">
        <v>2</v>
      </c>
      <c r="J51" s="74">
        <v>2</v>
      </c>
      <c r="K51" s="74">
        <v>2</v>
      </c>
      <c r="L51" s="74">
        <v>2</v>
      </c>
      <c r="M51" s="74">
        <v>2</v>
      </c>
      <c r="N51" s="74">
        <v>2</v>
      </c>
      <c r="O51" s="74">
        <v>2</v>
      </c>
      <c r="P51" s="41"/>
      <c r="Q51" s="41"/>
      <c r="R51" s="41"/>
      <c r="S51" s="41"/>
      <c r="T51" s="42" t="s">
        <v>75</v>
      </c>
      <c r="U51" s="42" t="s">
        <v>75</v>
      </c>
      <c r="V51" s="41">
        <v>8</v>
      </c>
      <c r="W51" s="41">
        <v>8</v>
      </c>
      <c r="X51" s="41">
        <v>6</v>
      </c>
      <c r="Y51" s="41">
        <v>8</v>
      </c>
      <c r="Z51" s="41">
        <v>6</v>
      </c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59" t="s">
        <v>75</v>
      </c>
      <c r="AU51" s="59" t="s">
        <v>75</v>
      </c>
      <c r="AV51" s="59" t="s">
        <v>75</v>
      </c>
      <c r="AW51" s="59" t="s">
        <v>75</v>
      </c>
      <c r="AX51" s="59" t="s">
        <v>75</v>
      </c>
      <c r="AY51" s="59" t="s">
        <v>75</v>
      </c>
      <c r="AZ51" s="59" t="s">
        <v>75</v>
      </c>
      <c r="BA51" s="59" t="s">
        <v>75</v>
      </c>
      <c r="BB51" s="59" t="s">
        <v>75</v>
      </c>
      <c r="BC51" s="41"/>
      <c r="BD51" s="41">
        <f>SUM(V51:AS51,C51:S51)</f>
        <v>62</v>
      </c>
    </row>
    <row r="52" spans="1:56" s="40" customFormat="1" ht="15.6">
      <c r="A52" s="83" t="s">
        <v>173</v>
      </c>
      <c r="B52" s="89" t="s">
        <v>82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2" t="s">
        <v>75</v>
      </c>
      <c r="U52" s="42" t="s">
        <v>75</v>
      </c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59" t="s">
        <v>75</v>
      </c>
      <c r="AU52" s="59" t="s">
        <v>75</v>
      </c>
      <c r="AV52" s="59" t="s">
        <v>75</v>
      </c>
      <c r="AW52" s="59" t="s">
        <v>75</v>
      </c>
      <c r="AX52" s="59" t="s">
        <v>75</v>
      </c>
      <c r="AY52" s="59" t="s">
        <v>75</v>
      </c>
      <c r="AZ52" s="59" t="s">
        <v>75</v>
      </c>
      <c r="BA52" s="59" t="s">
        <v>75</v>
      </c>
      <c r="BB52" s="59" t="s">
        <v>75</v>
      </c>
      <c r="BC52" s="41"/>
      <c r="BD52" s="41">
        <f t="shared" si="3"/>
        <v>0</v>
      </c>
    </row>
    <row r="53" spans="1:56" s="40" customFormat="1" ht="15.6">
      <c r="A53" s="83" t="s">
        <v>43</v>
      </c>
      <c r="B53" s="89" t="s">
        <v>0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2" t="s">
        <v>75</v>
      </c>
      <c r="U53" s="42" t="s">
        <v>75</v>
      </c>
      <c r="V53" s="41"/>
      <c r="W53" s="41"/>
      <c r="X53" s="41"/>
      <c r="Y53" s="41"/>
      <c r="Z53" s="41"/>
      <c r="AA53" s="41">
        <v>36</v>
      </c>
      <c r="AB53" s="41">
        <v>36</v>
      </c>
      <c r="AC53" s="41">
        <v>36</v>
      </c>
      <c r="AD53" s="41">
        <v>36</v>
      </c>
      <c r="AE53" s="41">
        <v>36</v>
      </c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59" t="s">
        <v>75</v>
      </c>
      <c r="AU53" s="59" t="s">
        <v>75</v>
      </c>
      <c r="AV53" s="59" t="s">
        <v>75</v>
      </c>
      <c r="AW53" s="59" t="s">
        <v>75</v>
      </c>
      <c r="AX53" s="59" t="s">
        <v>75</v>
      </c>
      <c r="AY53" s="59" t="s">
        <v>75</v>
      </c>
      <c r="AZ53" s="59" t="s">
        <v>75</v>
      </c>
      <c r="BA53" s="59" t="s">
        <v>75</v>
      </c>
      <c r="BB53" s="59" t="s">
        <v>75</v>
      </c>
      <c r="BC53" s="41">
        <f>SUM(C53:G53)</f>
        <v>0</v>
      </c>
      <c r="BD53" s="41">
        <f>SUM(V53:AS53,C53:S53)</f>
        <v>180</v>
      </c>
    </row>
    <row r="54" spans="1:56" s="40" customFormat="1" ht="15.6">
      <c r="A54" s="87" t="s">
        <v>44</v>
      </c>
      <c r="B54" s="88" t="s">
        <v>45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2" t="s">
        <v>75</v>
      </c>
      <c r="U54" s="42" t="s">
        <v>75</v>
      </c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2" t="s">
        <v>75</v>
      </c>
      <c r="AU54" s="42" t="s">
        <v>75</v>
      </c>
      <c r="AV54" s="42" t="s">
        <v>75</v>
      </c>
      <c r="AW54" s="42" t="s">
        <v>75</v>
      </c>
      <c r="AX54" s="42" t="s">
        <v>75</v>
      </c>
      <c r="AY54" s="42" t="s">
        <v>75</v>
      </c>
      <c r="AZ54" s="42" t="s">
        <v>75</v>
      </c>
      <c r="BA54" s="42" t="s">
        <v>75</v>
      </c>
      <c r="BB54" s="42" t="s">
        <v>75</v>
      </c>
      <c r="BC54" s="43"/>
      <c r="BD54" s="43">
        <f>SUM(BD56:BD60)</f>
        <v>182</v>
      </c>
    </row>
    <row r="55" spans="1:56" s="40" customFormat="1" ht="15.6">
      <c r="A55" s="83" t="s">
        <v>46</v>
      </c>
      <c r="B55" s="89" t="s">
        <v>47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112"/>
      <c r="Q55" s="112"/>
      <c r="R55" s="112"/>
      <c r="S55" s="112"/>
      <c r="T55" s="42" t="s">
        <v>75</v>
      </c>
      <c r="U55" s="42" t="s">
        <v>75</v>
      </c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09" t="s">
        <v>75</v>
      </c>
      <c r="AU55" s="109" t="s">
        <v>75</v>
      </c>
      <c r="AV55" s="109" t="s">
        <v>75</v>
      </c>
      <c r="AW55" s="109" t="s">
        <v>75</v>
      </c>
      <c r="AX55" s="109" t="s">
        <v>75</v>
      </c>
      <c r="AY55" s="109" t="s">
        <v>75</v>
      </c>
      <c r="AZ55" s="109" t="s">
        <v>75</v>
      </c>
      <c r="BA55" s="109" t="s">
        <v>75</v>
      </c>
      <c r="BB55" s="109" t="s">
        <v>75</v>
      </c>
      <c r="BC55" s="112"/>
      <c r="BD55" s="112">
        <f>SUM(C55:S55,V55:AS55)</f>
        <v>0</v>
      </c>
    </row>
    <row r="56" spans="1:56" s="40" customFormat="1" ht="15.6">
      <c r="A56" s="83" t="s">
        <v>48</v>
      </c>
      <c r="B56" s="89" t="s">
        <v>49</v>
      </c>
      <c r="C56" s="74">
        <v>6</v>
      </c>
      <c r="D56" s="74">
        <v>6</v>
      </c>
      <c r="E56" s="74">
        <v>6</v>
      </c>
      <c r="F56" s="74">
        <v>6</v>
      </c>
      <c r="G56" s="74">
        <v>6</v>
      </c>
      <c r="H56" s="74">
        <v>6</v>
      </c>
      <c r="I56" s="74">
        <v>6</v>
      </c>
      <c r="J56" s="74">
        <v>6</v>
      </c>
      <c r="K56" s="74">
        <v>6</v>
      </c>
      <c r="L56" s="74">
        <v>6</v>
      </c>
      <c r="M56" s="74">
        <v>6</v>
      </c>
      <c r="N56" s="74">
        <v>4</v>
      </c>
      <c r="O56" s="74">
        <v>5</v>
      </c>
      <c r="P56" s="109"/>
      <c r="Q56" s="109"/>
      <c r="R56" s="109"/>
      <c r="S56" s="41"/>
      <c r="T56" s="42" t="s">
        <v>75</v>
      </c>
      <c r="U56" s="42" t="s">
        <v>75</v>
      </c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 t="s">
        <v>75</v>
      </c>
      <c r="AU56" s="59" t="s">
        <v>75</v>
      </c>
      <c r="AV56" s="59" t="s">
        <v>75</v>
      </c>
      <c r="AW56" s="59" t="s">
        <v>75</v>
      </c>
      <c r="AX56" s="59" t="s">
        <v>75</v>
      </c>
      <c r="AY56" s="59" t="s">
        <v>75</v>
      </c>
      <c r="AZ56" s="59" t="s">
        <v>75</v>
      </c>
      <c r="BA56" s="59" t="s">
        <v>75</v>
      </c>
      <c r="BB56" s="59" t="s">
        <v>75</v>
      </c>
      <c r="BC56" s="41"/>
      <c r="BD56" s="41">
        <f t="shared" ref="BD56:BD60" si="4">SUM(C56:AT56)</f>
        <v>75</v>
      </c>
    </row>
    <row r="57" spans="1:56" s="40" customFormat="1" ht="15.6">
      <c r="A57" s="83" t="s">
        <v>137</v>
      </c>
      <c r="B57" s="89" t="s">
        <v>138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>
        <v>36</v>
      </c>
      <c r="Q57" s="59"/>
      <c r="R57" s="59"/>
      <c r="S57" s="59"/>
      <c r="T57" s="42" t="s">
        <v>75</v>
      </c>
      <c r="U57" s="42" t="s">
        <v>75</v>
      </c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 t="s">
        <v>75</v>
      </c>
      <c r="AU57" s="59" t="s">
        <v>75</v>
      </c>
      <c r="AV57" s="59" t="s">
        <v>75</v>
      </c>
      <c r="AW57" s="59" t="s">
        <v>75</v>
      </c>
      <c r="AX57" s="59" t="s">
        <v>75</v>
      </c>
      <c r="AY57" s="59" t="s">
        <v>75</v>
      </c>
      <c r="AZ57" s="59" t="s">
        <v>75</v>
      </c>
      <c r="BA57" s="59" t="s">
        <v>75</v>
      </c>
      <c r="BB57" s="59" t="s">
        <v>75</v>
      </c>
      <c r="BC57" s="59"/>
      <c r="BD57" s="59">
        <f>SUM(V57:AS57,C57:S57)</f>
        <v>36</v>
      </c>
    </row>
    <row r="58" spans="1:56" s="103" customFormat="1" ht="15.6">
      <c r="A58" s="119" t="s">
        <v>51</v>
      </c>
      <c r="B58" s="118" t="s">
        <v>52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 t="s">
        <v>75</v>
      </c>
      <c r="U58" s="42" t="s">
        <v>75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 t="s">
        <v>75</v>
      </c>
      <c r="AU58" s="42" t="s">
        <v>75</v>
      </c>
      <c r="AV58" s="42" t="s">
        <v>75</v>
      </c>
      <c r="AW58" s="42" t="s">
        <v>75</v>
      </c>
      <c r="AX58" s="42" t="s">
        <v>75</v>
      </c>
      <c r="AY58" s="42" t="s">
        <v>75</v>
      </c>
      <c r="AZ58" s="42" t="s">
        <v>75</v>
      </c>
      <c r="BA58" s="42" t="s">
        <v>75</v>
      </c>
      <c r="BB58" s="42" t="s">
        <v>75</v>
      </c>
      <c r="BC58" s="42"/>
      <c r="BD58" s="42"/>
    </row>
    <row r="59" spans="1:56" s="40" customFormat="1" ht="15.6">
      <c r="A59" s="90" t="s">
        <v>53</v>
      </c>
      <c r="B59" s="89" t="s">
        <v>54</v>
      </c>
      <c r="C59" s="59">
        <v>4</v>
      </c>
      <c r="D59" s="59">
        <v>2</v>
      </c>
      <c r="E59" s="59">
        <v>4</v>
      </c>
      <c r="F59" s="59">
        <v>2</v>
      </c>
      <c r="G59" s="59">
        <v>4</v>
      </c>
      <c r="H59" s="59">
        <v>2</v>
      </c>
      <c r="I59" s="59">
        <v>4</v>
      </c>
      <c r="J59" s="59">
        <v>2</v>
      </c>
      <c r="K59" s="59">
        <v>2</v>
      </c>
      <c r="L59" s="59">
        <v>2</v>
      </c>
      <c r="M59" s="59">
        <v>2</v>
      </c>
      <c r="N59" s="59">
        <v>2</v>
      </c>
      <c r="O59" s="59">
        <v>3</v>
      </c>
      <c r="P59" s="59"/>
      <c r="Q59" s="59"/>
      <c r="R59" s="59"/>
      <c r="S59" s="59"/>
      <c r="T59" s="42" t="s">
        <v>75</v>
      </c>
      <c r="U59" s="42" t="s">
        <v>75</v>
      </c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 t="s">
        <v>75</v>
      </c>
      <c r="AU59" s="59" t="s">
        <v>75</v>
      </c>
      <c r="AV59" s="59" t="s">
        <v>75</v>
      </c>
      <c r="AW59" s="59" t="s">
        <v>75</v>
      </c>
      <c r="AX59" s="59" t="s">
        <v>75</v>
      </c>
      <c r="AY59" s="59" t="s">
        <v>75</v>
      </c>
      <c r="AZ59" s="59" t="s">
        <v>75</v>
      </c>
      <c r="BA59" s="59" t="s">
        <v>75</v>
      </c>
      <c r="BB59" s="59" t="s">
        <v>75</v>
      </c>
      <c r="BC59" s="59"/>
      <c r="BD59" s="59">
        <f>SUM(C59:S59,V59:AS59)</f>
        <v>35</v>
      </c>
    </row>
    <row r="60" spans="1:56" s="40" customFormat="1" ht="15.6">
      <c r="A60" s="90" t="s">
        <v>90</v>
      </c>
      <c r="B60" s="89" t="s">
        <v>50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>
        <v>36</v>
      </c>
      <c r="R60" s="41"/>
      <c r="S60" s="41"/>
      <c r="T60" s="42" t="s">
        <v>75</v>
      </c>
      <c r="U60" s="42" t="s">
        <v>75</v>
      </c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59" t="s">
        <v>75</v>
      </c>
      <c r="AU60" s="59" t="s">
        <v>75</v>
      </c>
      <c r="AV60" s="59" t="s">
        <v>75</v>
      </c>
      <c r="AW60" s="59" t="s">
        <v>75</v>
      </c>
      <c r="AX60" s="59" t="s">
        <v>75</v>
      </c>
      <c r="AY60" s="59" t="s">
        <v>75</v>
      </c>
      <c r="AZ60" s="59" t="s">
        <v>75</v>
      </c>
      <c r="BA60" s="59" t="s">
        <v>75</v>
      </c>
      <c r="BB60" s="59" t="s">
        <v>75</v>
      </c>
      <c r="BC60" s="41"/>
      <c r="BD60" s="41">
        <f t="shared" si="4"/>
        <v>36</v>
      </c>
    </row>
    <row r="61" spans="1:56" s="103" customFormat="1" ht="15.6">
      <c r="A61" s="119" t="s">
        <v>55</v>
      </c>
      <c r="B61" s="118" t="s">
        <v>80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 t="s">
        <v>75</v>
      </c>
      <c r="U61" s="42" t="s">
        <v>75</v>
      </c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 t="s">
        <v>75</v>
      </c>
      <c r="AU61" s="42" t="s">
        <v>75</v>
      </c>
      <c r="AV61" s="42" t="s">
        <v>75</v>
      </c>
      <c r="AW61" s="42" t="s">
        <v>75</v>
      </c>
      <c r="AX61" s="42" t="s">
        <v>75</v>
      </c>
      <c r="AY61" s="42" t="s">
        <v>75</v>
      </c>
      <c r="AZ61" s="42" t="s">
        <v>75</v>
      </c>
      <c r="BA61" s="42" t="s">
        <v>75</v>
      </c>
      <c r="BB61" s="42" t="s">
        <v>75</v>
      </c>
      <c r="BC61" s="42"/>
      <c r="BD61" s="42"/>
    </row>
    <row r="62" spans="1:56" s="40" customFormat="1" ht="31.2">
      <c r="A62" s="90" t="s">
        <v>56</v>
      </c>
      <c r="B62" s="91" t="s">
        <v>57</v>
      </c>
      <c r="C62" s="109">
        <v>6</v>
      </c>
      <c r="D62" s="109">
        <v>6</v>
      </c>
      <c r="E62" s="109">
        <v>6</v>
      </c>
      <c r="F62" s="109">
        <v>6</v>
      </c>
      <c r="G62" s="109">
        <v>6</v>
      </c>
      <c r="H62" s="109">
        <v>6</v>
      </c>
      <c r="I62" s="109">
        <v>4</v>
      </c>
      <c r="J62" s="109">
        <v>6</v>
      </c>
      <c r="K62" s="109">
        <v>6</v>
      </c>
      <c r="L62" s="109">
        <v>6</v>
      </c>
      <c r="M62" s="109">
        <v>6</v>
      </c>
      <c r="N62" s="109">
        <v>6</v>
      </c>
      <c r="O62" s="109"/>
      <c r="P62" s="112"/>
      <c r="Q62" s="112"/>
      <c r="R62" s="112"/>
      <c r="S62" s="112"/>
      <c r="T62" s="42" t="s">
        <v>75</v>
      </c>
      <c r="U62" s="42" t="s">
        <v>75</v>
      </c>
      <c r="V62" s="109">
        <v>10</v>
      </c>
      <c r="W62" s="109">
        <v>12</v>
      </c>
      <c r="X62" s="109">
        <v>10</v>
      </c>
      <c r="Y62" s="109">
        <v>12</v>
      </c>
      <c r="Z62" s="109">
        <v>10</v>
      </c>
      <c r="AA62" s="109"/>
      <c r="AB62" s="109"/>
      <c r="AC62" s="109"/>
      <c r="AD62" s="109"/>
      <c r="AE62" s="109"/>
      <c r="AF62" s="109"/>
      <c r="AG62" s="109"/>
      <c r="AH62" s="109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09" t="s">
        <v>75</v>
      </c>
      <c r="AU62" s="109" t="s">
        <v>75</v>
      </c>
      <c r="AV62" s="109" t="s">
        <v>75</v>
      </c>
      <c r="AW62" s="109" t="s">
        <v>75</v>
      </c>
      <c r="AX62" s="109" t="s">
        <v>75</v>
      </c>
      <c r="AY62" s="109" t="s">
        <v>75</v>
      </c>
      <c r="AZ62" s="109" t="s">
        <v>75</v>
      </c>
      <c r="BA62" s="109" t="s">
        <v>75</v>
      </c>
      <c r="BB62" s="109" t="s">
        <v>75</v>
      </c>
      <c r="BC62" s="112"/>
      <c r="BD62" s="109">
        <f>SUM(V62:AS62,C62:S62)</f>
        <v>124</v>
      </c>
    </row>
    <row r="63" spans="1:56" s="44" customFormat="1" ht="16.2">
      <c r="A63" s="90" t="s">
        <v>58</v>
      </c>
      <c r="B63" s="89" t="s">
        <v>83</v>
      </c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42" t="s">
        <v>75</v>
      </c>
      <c r="U63" s="42" t="s">
        <v>75</v>
      </c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>
        <v>36</v>
      </c>
      <c r="AG63" s="109">
        <v>36</v>
      </c>
      <c r="AH63" s="109">
        <v>36</v>
      </c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09" t="s">
        <v>75</v>
      </c>
      <c r="AU63" s="109" t="s">
        <v>75</v>
      </c>
      <c r="AV63" s="109" t="s">
        <v>75</v>
      </c>
      <c r="AW63" s="109" t="s">
        <v>75</v>
      </c>
      <c r="AX63" s="109" t="s">
        <v>75</v>
      </c>
      <c r="AY63" s="109" t="s">
        <v>75</v>
      </c>
      <c r="AZ63" s="109" t="s">
        <v>75</v>
      </c>
      <c r="BA63" s="109" t="s">
        <v>75</v>
      </c>
      <c r="BB63" s="109" t="s">
        <v>75</v>
      </c>
      <c r="BC63" s="112"/>
      <c r="BD63" s="109">
        <f>SUM(V63:AS63)</f>
        <v>108</v>
      </c>
    </row>
    <row r="64" spans="1:56" s="53" customFormat="1" ht="26.4">
      <c r="A64" s="92" t="s">
        <v>59</v>
      </c>
      <c r="B64" s="93" t="s">
        <v>174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2" t="s">
        <v>75</v>
      </c>
      <c r="U64" s="42" t="s">
        <v>75</v>
      </c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2" t="s">
        <v>75</v>
      </c>
      <c r="AU64" s="42" t="s">
        <v>75</v>
      </c>
      <c r="AV64" s="42" t="s">
        <v>75</v>
      </c>
      <c r="AW64" s="42" t="s">
        <v>75</v>
      </c>
      <c r="AX64" s="42" t="s">
        <v>75</v>
      </c>
      <c r="AY64" s="42" t="s">
        <v>75</v>
      </c>
      <c r="AZ64" s="42" t="s">
        <v>75</v>
      </c>
      <c r="BA64" s="42" t="s">
        <v>75</v>
      </c>
      <c r="BB64" s="42" t="s">
        <v>75</v>
      </c>
      <c r="BC64" s="43"/>
      <c r="BD64" s="43"/>
    </row>
    <row r="65" spans="1:56" s="40" customFormat="1" ht="15.6">
      <c r="A65" s="81" t="s">
        <v>60</v>
      </c>
      <c r="B65" s="82" t="s">
        <v>175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2" t="s">
        <v>75</v>
      </c>
      <c r="U65" s="42" t="s">
        <v>75</v>
      </c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 t="s">
        <v>75</v>
      </c>
      <c r="AU65" s="59" t="s">
        <v>75</v>
      </c>
      <c r="AV65" s="59" t="s">
        <v>75</v>
      </c>
      <c r="AW65" s="59" t="s">
        <v>75</v>
      </c>
      <c r="AX65" s="59" t="s">
        <v>75</v>
      </c>
      <c r="AY65" s="59" t="s">
        <v>75</v>
      </c>
      <c r="AZ65" s="59" t="s">
        <v>75</v>
      </c>
      <c r="BA65" s="59" t="s">
        <v>75</v>
      </c>
      <c r="BB65" s="59" t="s">
        <v>75</v>
      </c>
      <c r="BC65" s="41"/>
      <c r="BD65" s="41">
        <f t="shared" ref="BD65:BD73" si="5">SUM(C65:AT65)</f>
        <v>0</v>
      </c>
    </row>
    <row r="66" spans="1:56" s="40" customFormat="1" ht="15.6">
      <c r="A66" s="81" t="s">
        <v>61</v>
      </c>
      <c r="B66" s="82" t="s">
        <v>82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42" t="s">
        <v>75</v>
      </c>
      <c r="U66" s="42" t="s">
        <v>75</v>
      </c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 t="s">
        <v>75</v>
      </c>
      <c r="AU66" s="59" t="s">
        <v>75</v>
      </c>
      <c r="AV66" s="59" t="s">
        <v>75</v>
      </c>
      <c r="AW66" s="59" t="s">
        <v>75</v>
      </c>
      <c r="AX66" s="59" t="s">
        <v>75</v>
      </c>
      <c r="AY66" s="59" t="s">
        <v>75</v>
      </c>
      <c r="AZ66" s="59" t="s">
        <v>75</v>
      </c>
      <c r="BA66" s="59" t="s">
        <v>75</v>
      </c>
      <c r="BB66" s="59" t="s">
        <v>75</v>
      </c>
      <c r="BC66" s="59"/>
      <c r="BD66" s="59"/>
    </row>
    <row r="67" spans="1:56" s="103" customFormat="1" ht="15.6">
      <c r="A67" s="122" t="s">
        <v>168</v>
      </c>
      <c r="B67" s="123" t="s">
        <v>169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 t="s">
        <v>75</v>
      </c>
      <c r="U67" s="42" t="s">
        <v>75</v>
      </c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 t="s">
        <v>75</v>
      </c>
      <c r="AU67" s="42" t="s">
        <v>75</v>
      </c>
      <c r="AV67" s="42" t="s">
        <v>75</v>
      </c>
      <c r="AW67" s="42" t="s">
        <v>75</v>
      </c>
      <c r="AX67" s="42" t="s">
        <v>75</v>
      </c>
      <c r="AY67" s="42" t="s">
        <v>75</v>
      </c>
      <c r="AZ67" s="42" t="s">
        <v>75</v>
      </c>
      <c r="BA67" s="42" t="s">
        <v>75</v>
      </c>
      <c r="BB67" s="42" t="s">
        <v>75</v>
      </c>
      <c r="BC67" s="42"/>
      <c r="BD67" s="42">
        <f t="shared" si="5"/>
        <v>0</v>
      </c>
    </row>
    <row r="68" spans="1:56" s="40" customFormat="1" ht="15.6">
      <c r="A68" s="81" t="s">
        <v>140</v>
      </c>
      <c r="B68" s="82" t="s">
        <v>170</v>
      </c>
      <c r="C68" s="59">
        <v>2</v>
      </c>
      <c r="D68" s="59">
        <v>4</v>
      </c>
      <c r="E68" s="59">
        <v>2</v>
      </c>
      <c r="F68" s="59">
        <v>4</v>
      </c>
      <c r="G68" s="59">
        <v>2</v>
      </c>
      <c r="H68" s="59">
        <v>4</v>
      </c>
      <c r="I68" s="59">
        <v>2</v>
      </c>
      <c r="J68" s="59">
        <v>4</v>
      </c>
      <c r="K68" s="59">
        <v>2</v>
      </c>
      <c r="L68" s="59">
        <v>2</v>
      </c>
      <c r="M68" s="59">
        <v>2</v>
      </c>
      <c r="N68" s="59">
        <v>2</v>
      </c>
      <c r="O68" s="59">
        <v>2</v>
      </c>
      <c r="P68" s="59"/>
      <c r="Q68" s="59"/>
      <c r="R68" s="59"/>
      <c r="S68" s="59"/>
      <c r="T68" s="42" t="s">
        <v>75</v>
      </c>
      <c r="U68" s="42" t="s">
        <v>75</v>
      </c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 t="s">
        <v>75</v>
      </c>
      <c r="AU68" s="59" t="s">
        <v>75</v>
      </c>
      <c r="AV68" s="59" t="s">
        <v>75</v>
      </c>
      <c r="AW68" s="59" t="s">
        <v>75</v>
      </c>
      <c r="AX68" s="59" t="s">
        <v>75</v>
      </c>
      <c r="AY68" s="59" t="s">
        <v>75</v>
      </c>
      <c r="AZ68" s="59" t="s">
        <v>75</v>
      </c>
      <c r="BA68" s="59" t="s">
        <v>75</v>
      </c>
      <c r="BB68" s="59" t="s">
        <v>75</v>
      </c>
      <c r="BC68" s="59"/>
      <c r="BD68" s="59">
        <f>SUM(C68:S68)</f>
        <v>34</v>
      </c>
    </row>
    <row r="69" spans="1:56" s="40" customFormat="1" ht="15.6">
      <c r="A69" s="81" t="s">
        <v>171</v>
      </c>
      <c r="B69" s="82" t="s">
        <v>172</v>
      </c>
      <c r="C69" s="41">
        <v>2</v>
      </c>
      <c r="D69" s="41">
        <v>4</v>
      </c>
      <c r="E69" s="41">
        <v>2</v>
      </c>
      <c r="F69" s="41">
        <v>2</v>
      </c>
      <c r="G69" s="41">
        <v>4</v>
      </c>
      <c r="H69" s="41">
        <v>2</v>
      </c>
      <c r="I69" s="41">
        <v>4</v>
      </c>
      <c r="J69" s="41">
        <v>2</v>
      </c>
      <c r="K69" s="41">
        <v>4</v>
      </c>
      <c r="L69" s="41">
        <v>2</v>
      </c>
      <c r="M69" s="41">
        <v>2</v>
      </c>
      <c r="N69" s="41">
        <v>2</v>
      </c>
      <c r="O69" s="41">
        <v>2</v>
      </c>
      <c r="P69" s="41"/>
      <c r="Q69" s="41"/>
      <c r="R69" s="41"/>
      <c r="S69" s="41"/>
      <c r="T69" s="42" t="s">
        <v>75</v>
      </c>
      <c r="U69" s="42" t="s">
        <v>75</v>
      </c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59" t="s">
        <v>75</v>
      </c>
      <c r="AU69" s="59" t="s">
        <v>75</v>
      </c>
      <c r="AV69" s="59" t="s">
        <v>75</v>
      </c>
      <c r="AW69" s="59" t="s">
        <v>75</v>
      </c>
      <c r="AX69" s="59" t="s">
        <v>75</v>
      </c>
      <c r="AY69" s="59" t="s">
        <v>75</v>
      </c>
      <c r="AZ69" s="59" t="s">
        <v>75</v>
      </c>
      <c r="BA69" s="59" t="s">
        <v>75</v>
      </c>
      <c r="BB69" s="59" t="s">
        <v>75</v>
      </c>
      <c r="BC69" s="41"/>
      <c r="BD69" s="41">
        <f t="shared" si="5"/>
        <v>34</v>
      </c>
    </row>
    <row r="70" spans="1:56" s="40" customFormat="1" ht="15.6">
      <c r="A70" s="81" t="s">
        <v>91</v>
      </c>
      <c r="B70" s="94" t="s">
        <v>82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>
        <v>36</v>
      </c>
      <c r="S70" s="59">
        <v>0</v>
      </c>
      <c r="T70" s="42" t="s">
        <v>75</v>
      </c>
      <c r="U70" s="42" t="s">
        <v>75</v>
      </c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 t="s">
        <v>75</v>
      </c>
      <c r="AU70" s="59" t="s">
        <v>75</v>
      </c>
      <c r="AV70" s="59" t="s">
        <v>75</v>
      </c>
      <c r="AW70" s="59" t="s">
        <v>75</v>
      </c>
      <c r="AX70" s="59" t="s">
        <v>75</v>
      </c>
      <c r="AY70" s="59" t="s">
        <v>75</v>
      </c>
      <c r="AZ70" s="59" t="s">
        <v>75</v>
      </c>
      <c r="BA70" s="59" t="s">
        <v>75</v>
      </c>
      <c r="BB70" s="59" t="s">
        <v>75</v>
      </c>
      <c r="BC70" s="59"/>
      <c r="BD70" s="59">
        <f>SUM(V70:AS70,C70:S70)</f>
        <v>36</v>
      </c>
    </row>
    <row r="71" spans="1:56" s="40" customFormat="1" ht="15.6">
      <c r="A71" s="81" t="s">
        <v>62</v>
      </c>
      <c r="B71" s="94" t="s">
        <v>145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2" t="s">
        <v>75</v>
      </c>
      <c r="U71" s="42" t="s">
        <v>75</v>
      </c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>
        <v>36</v>
      </c>
      <c r="AJ71" s="41">
        <v>36</v>
      </c>
      <c r="AK71" s="41">
        <v>36</v>
      </c>
      <c r="AL71" s="41">
        <v>36</v>
      </c>
      <c r="AM71" s="41">
        <v>36</v>
      </c>
      <c r="AN71" s="41"/>
      <c r="AO71" s="41"/>
      <c r="AP71" s="41"/>
      <c r="AQ71" s="41"/>
      <c r="AR71" s="41"/>
      <c r="AS71" s="41"/>
      <c r="AT71" s="59" t="s">
        <v>75</v>
      </c>
      <c r="AU71" s="59" t="s">
        <v>75</v>
      </c>
      <c r="AV71" s="59" t="s">
        <v>75</v>
      </c>
      <c r="AW71" s="59" t="s">
        <v>75</v>
      </c>
      <c r="AX71" s="59" t="s">
        <v>75</v>
      </c>
      <c r="AY71" s="59" t="s">
        <v>75</v>
      </c>
      <c r="AZ71" s="59" t="s">
        <v>75</v>
      </c>
      <c r="BA71" s="59" t="s">
        <v>75</v>
      </c>
      <c r="BB71" s="59" t="s">
        <v>75</v>
      </c>
      <c r="BC71" s="41"/>
      <c r="BD71" s="41">
        <f t="shared" si="5"/>
        <v>180</v>
      </c>
    </row>
    <row r="72" spans="1:56" s="103" customFormat="1" ht="15.6">
      <c r="A72" s="113" t="s">
        <v>136</v>
      </c>
      <c r="B72" s="120" t="s">
        <v>1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 t="s">
        <v>75</v>
      </c>
      <c r="U72" s="42" t="s">
        <v>75</v>
      </c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>
        <v>36</v>
      </c>
      <c r="AO72" s="42">
        <v>36</v>
      </c>
      <c r="AP72" s="42">
        <v>36</v>
      </c>
      <c r="AQ72" s="42">
        <v>36</v>
      </c>
      <c r="AR72" s="42">
        <v>36</v>
      </c>
      <c r="AS72" s="42">
        <v>36</v>
      </c>
      <c r="AT72" s="42" t="s">
        <v>75</v>
      </c>
      <c r="AU72" s="42" t="s">
        <v>75</v>
      </c>
      <c r="AV72" s="42" t="s">
        <v>75</v>
      </c>
      <c r="AW72" s="42" t="s">
        <v>75</v>
      </c>
      <c r="AX72" s="42" t="s">
        <v>75</v>
      </c>
      <c r="AY72" s="42" t="s">
        <v>75</v>
      </c>
      <c r="AZ72" s="42" t="s">
        <v>75</v>
      </c>
      <c r="BA72" s="42" t="s">
        <v>75</v>
      </c>
      <c r="BB72" s="42" t="s">
        <v>75</v>
      </c>
      <c r="BC72" s="42"/>
      <c r="BD72" s="42">
        <f>SUM(V72:AS72)</f>
        <v>216</v>
      </c>
    </row>
    <row r="73" spans="1:56" s="125" customFormat="1" ht="15.6">
      <c r="A73" s="142" t="s">
        <v>146</v>
      </c>
      <c r="B73" s="143"/>
      <c r="C73" s="124">
        <f t="shared" ref="C73:R73" si="6">SUM(C27:C72)</f>
        <v>36</v>
      </c>
      <c r="D73" s="124">
        <f t="shared" si="6"/>
        <v>36</v>
      </c>
      <c r="E73" s="124">
        <f t="shared" si="6"/>
        <v>36</v>
      </c>
      <c r="F73" s="124">
        <v>36</v>
      </c>
      <c r="G73" s="124">
        <f t="shared" si="6"/>
        <v>36</v>
      </c>
      <c r="H73" s="124">
        <v>36</v>
      </c>
      <c r="I73" s="124">
        <f t="shared" si="6"/>
        <v>36</v>
      </c>
      <c r="J73" s="124">
        <v>36</v>
      </c>
      <c r="K73" s="124">
        <f t="shared" si="6"/>
        <v>36</v>
      </c>
      <c r="L73" s="124">
        <v>36</v>
      </c>
      <c r="M73" s="124">
        <v>36</v>
      </c>
      <c r="N73" s="124">
        <v>36</v>
      </c>
      <c r="O73" s="124">
        <v>36</v>
      </c>
      <c r="P73" s="124">
        <f t="shared" si="6"/>
        <v>36</v>
      </c>
      <c r="Q73" s="124">
        <f t="shared" si="6"/>
        <v>36</v>
      </c>
      <c r="R73" s="124">
        <f t="shared" si="6"/>
        <v>36</v>
      </c>
      <c r="S73" s="124"/>
      <c r="T73" s="124" t="s">
        <v>75</v>
      </c>
      <c r="U73" s="124" t="s">
        <v>75</v>
      </c>
      <c r="V73" s="124">
        <v>36</v>
      </c>
      <c r="W73" s="124">
        <v>36</v>
      </c>
      <c r="X73" s="124">
        <v>36</v>
      </c>
      <c r="Y73" s="124">
        <v>36</v>
      </c>
      <c r="Z73" s="124">
        <v>36</v>
      </c>
      <c r="AA73" s="124">
        <f t="shared" ref="V73:AA73" si="7">SUM(AA27:AA72)</f>
        <v>36</v>
      </c>
      <c r="AB73" s="124">
        <f t="shared" ref="AB73:AS73" si="8">SUM(AB50:AB72)</f>
        <v>36</v>
      </c>
      <c r="AC73" s="124">
        <f t="shared" si="8"/>
        <v>36</v>
      </c>
      <c r="AD73" s="124">
        <f t="shared" si="8"/>
        <v>36</v>
      </c>
      <c r="AE73" s="124">
        <f t="shared" si="8"/>
        <v>36</v>
      </c>
      <c r="AF73" s="124">
        <f t="shared" si="8"/>
        <v>36</v>
      </c>
      <c r="AG73" s="124">
        <f t="shared" si="8"/>
        <v>36</v>
      </c>
      <c r="AH73" s="124">
        <f t="shared" si="8"/>
        <v>36</v>
      </c>
      <c r="AI73" s="124">
        <f t="shared" si="8"/>
        <v>36</v>
      </c>
      <c r="AJ73" s="124">
        <f t="shared" si="8"/>
        <v>36</v>
      </c>
      <c r="AK73" s="124">
        <f t="shared" si="8"/>
        <v>36</v>
      </c>
      <c r="AL73" s="124">
        <f t="shared" si="8"/>
        <v>36</v>
      </c>
      <c r="AM73" s="124">
        <f t="shared" si="8"/>
        <v>36</v>
      </c>
      <c r="AN73" s="124">
        <f t="shared" si="8"/>
        <v>36</v>
      </c>
      <c r="AO73" s="124">
        <f t="shared" si="8"/>
        <v>36</v>
      </c>
      <c r="AP73" s="124">
        <f t="shared" si="8"/>
        <v>36</v>
      </c>
      <c r="AQ73" s="124">
        <f t="shared" si="8"/>
        <v>36</v>
      </c>
      <c r="AR73" s="124">
        <f t="shared" si="8"/>
        <v>36</v>
      </c>
      <c r="AS73" s="124">
        <f t="shared" si="8"/>
        <v>36</v>
      </c>
      <c r="AT73" s="124" t="s">
        <v>75</v>
      </c>
      <c r="AU73" s="124" t="s">
        <v>75</v>
      </c>
      <c r="AV73" s="124" t="s">
        <v>75</v>
      </c>
      <c r="AW73" s="124" t="s">
        <v>75</v>
      </c>
      <c r="AX73" s="124" t="s">
        <v>75</v>
      </c>
      <c r="AY73" s="124" t="s">
        <v>75</v>
      </c>
      <c r="AZ73" s="124" t="s">
        <v>75</v>
      </c>
      <c r="BA73" s="124" t="s">
        <v>75</v>
      </c>
      <c r="BB73" s="124" t="s">
        <v>75</v>
      </c>
      <c r="BC73" s="124"/>
      <c r="BD73" s="124">
        <f t="shared" si="5"/>
        <v>1440</v>
      </c>
    </row>
    <row r="76" spans="1:56">
      <c r="BD76" s="16">
        <v>900</v>
      </c>
    </row>
    <row r="82" spans="6:7">
      <c r="F82" s="29">
        <f>102/17</f>
        <v>6</v>
      </c>
      <c r="G82" s="29">
        <f>132/22</f>
        <v>6</v>
      </c>
    </row>
  </sheetData>
  <mergeCells count="27">
    <mergeCell ref="A9:B9"/>
    <mergeCell ref="AP3:AS3"/>
    <mergeCell ref="A73:B73"/>
    <mergeCell ref="AT3:AT4"/>
    <mergeCell ref="AU3:AW3"/>
    <mergeCell ref="A3:A8"/>
    <mergeCell ref="B3:B8"/>
    <mergeCell ref="G3:G4"/>
    <mergeCell ref="H3:J3"/>
    <mergeCell ref="K3:K4"/>
    <mergeCell ref="C7:AS7"/>
    <mergeCell ref="AX3:AX4"/>
    <mergeCell ref="AY3:BB3"/>
    <mergeCell ref="C5:AS5"/>
    <mergeCell ref="AB3:AB4"/>
    <mergeCell ref="AC3:AF3"/>
    <mergeCell ref="AG3:AG4"/>
    <mergeCell ref="AH3:AJ3"/>
    <mergeCell ref="AK3:AK4"/>
    <mergeCell ref="AL3:AO3"/>
    <mergeCell ref="L3:N3"/>
    <mergeCell ref="P3:S3"/>
    <mergeCell ref="T3:T4"/>
    <mergeCell ref="U3:W3"/>
    <mergeCell ref="X3:X4"/>
    <mergeCell ref="Y3:AA3"/>
    <mergeCell ref="C3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Титульный</vt:lpstr>
      <vt:lpstr>КУГ 1 курс</vt:lpstr>
      <vt:lpstr>КУГ 2 курс</vt:lpstr>
      <vt:lpstr>КУГ 3 курс</vt:lpstr>
      <vt:lpstr>КУГ 4 курс </vt:lpstr>
      <vt:lpstr>'КУГ 1 курс'!_ftnref4</vt:lpstr>
      <vt:lpstr>'КУГ 2 курс'!_ftnref4</vt:lpstr>
      <vt:lpstr>'КУГ 3 курс'!_ftnref4</vt:lpstr>
      <vt:lpstr>'КУГ 4 курс '!_ftnref4</vt:lpstr>
      <vt:lpstr>'КУГ 1 курс'!_ftnref5</vt:lpstr>
      <vt:lpstr>'КУГ 3 курс'!_ftnref5</vt:lpstr>
      <vt:lpstr>'КУГ 1 курс'!_Toc103594001</vt:lpstr>
      <vt:lpstr>'КУГ 2 курс'!_Toc103594001</vt:lpstr>
      <vt:lpstr>'КУГ 3 курс'!_Toc103594001</vt:lpstr>
      <vt:lpstr>'КУГ 4 курс '!_Toc103594001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Юля</cp:lastModifiedBy>
  <cp:lastPrinted>2022-07-06T14:10:22Z</cp:lastPrinted>
  <dcterms:created xsi:type="dcterms:W3CDTF">2018-12-08T13:49:58Z</dcterms:created>
  <dcterms:modified xsi:type="dcterms:W3CDTF">2024-04-18T13:42:16Z</dcterms:modified>
</cp:coreProperties>
</file>