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8304"/>
  </bookViews>
  <sheets>
    <sheet name="титульный лист" sheetId="18" r:id="rId1"/>
    <sheet name="КУГ 1 курс" sheetId="13" r:id="rId2"/>
    <sheet name="КУГ 2 курс" sheetId="14" r:id="rId3"/>
    <sheet name="КУГ 3 курс" sheetId="15" r:id="rId4"/>
    <sheet name="КУГ 4 курс " sheetId="16" r:id="rId5"/>
  </sheets>
  <definedNames>
    <definedName name="_ftn1" localSheetId="1">'КУГ 1 курс'!#REF!</definedName>
    <definedName name="_ftn1" localSheetId="2">'КУГ 2 курс'!#REF!</definedName>
    <definedName name="_ftn1" localSheetId="3">'КУГ 3 курс'!#REF!</definedName>
    <definedName name="_ftn1" localSheetId="4">'КУГ 4 курс '!#REF!</definedName>
    <definedName name="_ftn2" localSheetId="1">'КУГ 1 курс'!#REF!</definedName>
    <definedName name="_ftn2" localSheetId="2">'КУГ 2 курс'!#REF!</definedName>
    <definedName name="_ftn2" localSheetId="3">'КУГ 3 курс'!#REF!</definedName>
    <definedName name="_ftn2" localSheetId="4">'КУГ 4 курс '!#REF!</definedName>
    <definedName name="_ftn3" localSheetId="1">'КУГ 1 курс'!#REF!</definedName>
    <definedName name="_ftn3" localSheetId="2">'КУГ 2 курс'!#REF!</definedName>
    <definedName name="_ftn3" localSheetId="3">'КУГ 3 курс'!#REF!</definedName>
    <definedName name="_ftn3" localSheetId="4">'КУГ 4 курс '!#REF!</definedName>
    <definedName name="_ftn4" localSheetId="1">'КУГ 1 курс'!#REF!</definedName>
    <definedName name="_ftn4" localSheetId="2">'КУГ 2 курс'!#REF!</definedName>
    <definedName name="_ftn4" localSheetId="3">'КУГ 3 курс'!#REF!</definedName>
    <definedName name="_ftn4" localSheetId="4">'КУГ 4 курс '!#REF!</definedName>
    <definedName name="_ftn5" localSheetId="1">'КУГ 1 курс'!#REF!</definedName>
    <definedName name="_ftn5" localSheetId="2">'КУГ 2 курс'!#REF!</definedName>
    <definedName name="_ftn5" localSheetId="3">'КУГ 3 курс'!#REF!</definedName>
    <definedName name="_ftn5" localSheetId="4">'КУГ 4 курс '!#REF!</definedName>
    <definedName name="_ftnref1" localSheetId="1">'КУГ 1 курс'!#REF!</definedName>
    <definedName name="_ftnref1" localSheetId="2">'КУГ 2 курс'!#REF!</definedName>
    <definedName name="_ftnref1" localSheetId="3">'КУГ 3 курс'!#REF!</definedName>
    <definedName name="_ftnref1" localSheetId="4">'КУГ 4 курс '!#REF!</definedName>
    <definedName name="_ftnref2" localSheetId="1">'КУГ 1 курс'!#REF!</definedName>
    <definedName name="_ftnref2" localSheetId="2">'КУГ 2 курс'!#REF!</definedName>
    <definedName name="_ftnref2" localSheetId="3">'КУГ 3 курс'!#REF!</definedName>
    <definedName name="_ftnref2" localSheetId="4">'КУГ 4 курс '!#REF!</definedName>
    <definedName name="_ftnref3" localSheetId="1">'КУГ 1 курс'!#REF!</definedName>
    <definedName name="_ftnref3" localSheetId="2">'КУГ 2 курс'!#REF!</definedName>
    <definedName name="_ftnref3" localSheetId="3">'КУГ 3 курс'!#REF!</definedName>
    <definedName name="_ftnref3" localSheetId="4">'КУГ 4 курс '!#REF!</definedName>
    <definedName name="_ftnref4" localSheetId="1">'КУГ 1 курс'!$A$9</definedName>
    <definedName name="_ftnref4" localSheetId="2">'КУГ 2 курс'!$A$9</definedName>
    <definedName name="_ftnref4" localSheetId="3">'КУГ 3 курс'!$A$9</definedName>
    <definedName name="_ftnref4" localSheetId="4">'КУГ 4 курс '!$A$9</definedName>
    <definedName name="_ftnref5" localSheetId="1">'КУГ 1 курс'!$B$71</definedName>
    <definedName name="_ftnref5" localSheetId="2">'КУГ 2 курс'!#REF!</definedName>
    <definedName name="_ftnref5" localSheetId="3">'КУГ 3 курс'!$B$123</definedName>
    <definedName name="_ftnref5" localSheetId="4">'КУГ 4 курс '!$B$127</definedName>
    <definedName name="_Toc103594001" localSheetId="1">'КУГ 1 курс'!$A$1</definedName>
    <definedName name="_Toc103594001" localSheetId="2">'КУГ 2 курс'!$A$1</definedName>
    <definedName name="_Toc103594001" localSheetId="3">'КУГ 3 курс'!$A$1</definedName>
    <definedName name="_Toc103594001" localSheetId="4">'КУГ 4 курс '!$A$1</definedName>
  </definedNames>
  <calcPr calcId="124519"/>
</workbook>
</file>

<file path=xl/calcChain.xml><?xml version="1.0" encoding="utf-8"?>
<calcChain xmlns="http://schemas.openxmlformats.org/spreadsheetml/2006/main">
  <c r="BC31" i="14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S73"/>
  <c r="R73"/>
  <c r="Q73"/>
  <c r="P73"/>
  <c r="O73"/>
  <c r="N73"/>
  <c r="M73"/>
  <c r="L73"/>
  <c r="K73"/>
  <c r="K74"/>
  <c r="J73"/>
  <c r="I73"/>
  <c r="H73"/>
  <c r="G73"/>
  <c r="F73"/>
  <c r="E73"/>
  <c r="D73"/>
  <c r="C73"/>
  <c r="BC69"/>
  <c r="BC68"/>
  <c r="BC47"/>
  <c r="BC45"/>
  <c r="BC44"/>
  <c r="BC43"/>
  <c r="BC39"/>
  <c r="BC38"/>
  <c r="BC34"/>
  <c r="BC28"/>
  <c r="BC27"/>
  <c r="BC29"/>
  <c r="BC21"/>
  <c r="AQ9" i="13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D9"/>
  <c r="S9"/>
  <c r="R9"/>
  <c r="Q9"/>
  <c r="P9"/>
  <c r="O9"/>
  <c r="N9"/>
  <c r="M9"/>
  <c r="L9"/>
  <c r="K9"/>
  <c r="J9"/>
  <c r="I9"/>
  <c r="H9"/>
  <c r="G9"/>
  <c r="F9"/>
  <c r="E9"/>
  <c r="C9"/>
  <c r="BD23"/>
  <c r="AE128" i="15"/>
  <c r="AD128"/>
  <c r="AC128"/>
  <c r="AB128"/>
  <c r="AA128"/>
  <c r="Z128"/>
  <c r="Y128"/>
  <c r="X128"/>
  <c r="W128"/>
  <c r="V128"/>
  <c r="BC117"/>
  <c r="BC113" s="1"/>
  <c r="AE113"/>
  <c r="AD113"/>
  <c r="AC113"/>
  <c r="AB113"/>
  <c r="AA113"/>
  <c r="Z113"/>
  <c r="Y113"/>
  <c r="X113"/>
  <c r="W113"/>
  <c r="V113"/>
  <c r="BC51" i="16"/>
  <c r="BC45" s="1"/>
  <c r="BC53"/>
  <c r="BC72"/>
  <c r="BC121"/>
  <c r="BC119" s="1"/>
  <c r="Z130"/>
  <c r="Y130"/>
  <c r="X130"/>
  <c r="W130"/>
  <c r="U130"/>
  <c r="S130"/>
  <c r="R130"/>
  <c r="Q130"/>
  <c r="K130"/>
  <c r="G129"/>
  <c r="F129"/>
  <c r="E129"/>
  <c r="D129"/>
  <c r="C129"/>
  <c r="BC53" i="15"/>
  <c r="BC47"/>
  <c r="BC51"/>
  <c r="AS129"/>
  <c r="AQ129"/>
  <c r="O45"/>
  <c r="BC65"/>
  <c r="BC69"/>
  <c r="BC73"/>
  <c r="BC85"/>
  <c r="BC89"/>
  <c r="BC87" s="1"/>
  <c r="BC91"/>
  <c r="BC95"/>
  <c r="BC97"/>
  <c r="BC101"/>
  <c r="BC99" s="1"/>
  <c r="BC106"/>
  <c r="BC110"/>
  <c r="BC115"/>
  <c r="AO128"/>
  <c r="AN128"/>
  <c r="AM128"/>
  <c r="AL128"/>
  <c r="AK128"/>
  <c r="AJ128"/>
  <c r="AI128"/>
  <c r="AH128"/>
  <c r="AG128"/>
  <c r="AF128"/>
  <c r="S128"/>
  <c r="S129" s="1"/>
  <c r="R128"/>
  <c r="Q128"/>
  <c r="P128"/>
  <c r="O128"/>
  <c r="N128"/>
  <c r="M128"/>
  <c r="L128"/>
  <c r="K128"/>
  <c r="J128"/>
  <c r="I128"/>
  <c r="H128"/>
  <c r="G128"/>
  <c r="F128"/>
  <c r="E128"/>
  <c r="D128"/>
  <c r="C128"/>
  <c r="BD42" i="13"/>
  <c r="BD73"/>
  <c r="K119" i="16"/>
  <c r="AH119"/>
  <c r="AG119"/>
  <c r="AF119"/>
  <c r="AE119"/>
  <c r="AD119"/>
  <c r="AC119"/>
  <c r="AB119"/>
  <c r="AA119"/>
  <c r="Z119"/>
  <c r="Y119"/>
  <c r="X119"/>
  <c r="W119"/>
  <c r="V119"/>
  <c r="BC64"/>
  <c r="G64"/>
  <c r="E64"/>
  <c r="F64"/>
  <c r="E63"/>
  <c r="D64"/>
  <c r="D63"/>
  <c r="C64"/>
  <c r="G45"/>
  <c r="F45"/>
  <c r="E45"/>
  <c r="D45"/>
  <c r="C45"/>
  <c r="BC108" i="15"/>
  <c r="AS86"/>
  <c r="AR86"/>
  <c r="AE87"/>
  <c r="AD87"/>
  <c r="AC87"/>
  <c r="AB87"/>
  <c r="AA87"/>
  <c r="Z87"/>
  <c r="Y87"/>
  <c r="X87"/>
  <c r="W87"/>
  <c r="V87"/>
  <c r="AE63"/>
  <c r="AD63"/>
  <c r="AC63"/>
  <c r="AB63"/>
  <c r="AA63"/>
  <c r="Z63"/>
  <c r="Y63"/>
  <c r="X63"/>
  <c r="W63"/>
  <c r="V63"/>
  <c r="AE45"/>
  <c r="AD45"/>
  <c r="AC45"/>
  <c r="AB45"/>
  <c r="AA45"/>
  <c r="Z45"/>
  <c r="Y45"/>
  <c r="X45"/>
  <c r="W45"/>
  <c r="V45"/>
  <c r="C45"/>
  <c r="BC127" l="1"/>
  <c r="BD128"/>
  <c r="BD129" i="16"/>
  <c r="BC128"/>
  <c r="BC44"/>
  <c r="BC45" i="15"/>
  <c r="BC63"/>
  <c r="BC93"/>
  <c r="BC104"/>
  <c r="E63"/>
  <c r="R63"/>
  <c r="Q63"/>
  <c r="P63"/>
  <c r="O63"/>
  <c r="N63"/>
  <c r="M63"/>
  <c r="L63"/>
  <c r="K63"/>
  <c r="J63"/>
  <c r="I63"/>
  <c r="H63"/>
  <c r="G63"/>
  <c r="F63"/>
  <c r="D63"/>
  <c r="C63"/>
  <c r="R87"/>
  <c r="Q87"/>
  <c r="P87"/>
  <c r="O87"/>
  <c r="N87"/>
  <c r="M87"/>
  <c r="L87"/>
  <c r="K87"/>
  <c r="J87"/>
  <c r="I87"/>
  <c r="H87"/>
  <c r="G87"/>
  <c r="F87"/>
  <c r="E87"/>
  <c r="D87"/>
  <c r="C87"/>
  <c r="R45"/>
  <c r="Q45"/>
  <c r="P45"/>
  <c r="N45"/>
  <c r="M45"/>
  <c r="L45"/>
  <c r="K45"/>
  <c r="J45"/>
  <c r="I45"/>
  <c r="H45"/>
  <c r="G45"/>
  <c r="F45"/>
  <c r="E45"/>
  <c r="D45"/>
  <c r="BD126"/>
  <c r="BD124"/>
  <c r="BD123"/>
  <c r="BD122"/>
  <c r="BD121"/>
  <c r="BD116"/>
  <c r="BD114"/>
  <c r="AP113"/>
  <c r="AO113"/>
  <c r="AN113"/>
  <c r="AM113"/>
  <c r="AL113"/>
  <c r="AK113"/>
  <c r="AJ113"/>
  <c r="AI113"/>
  <c r="AH113"/>
  <c r="AG113"/>
  <c r="AF113"/>
  <c r="BC35" i="13"/>
  <c r="BC86" i="15" l="1"/>
  <c r="BC62" s="1"/>
  <c r="BC61" s="1"/>
  <c r="BC44" s="1"/>
  <c r="BD113"/>
  <c r="BC72" i="13"/>
  <c r="BD118" i="15"/>
  <c r="G139" i="16" l="1"/>
  <c r="F139"/>
  <c r="BD127"/>
  <c r="BD125"/>
  <c r="BD124"/>
  <c r="BD123"/>
  <c r="BD122"/>
  <c r="BD120"/>
  <c r="AS119"/>
  <c r="AS114" s="1"/>
  <c r="AR119"/>
  <c r="AR114" s="1"/>
  <c r="AQ119"/>
  <c r="AQ114" s="1"/>
  <c r="AP119"/>
  <c r="AP114" s="1"/>
  <c r="AO119"/>
  <c r="AO114" s="1"/>
  <c r="AN119"/>
  <c r="AM119"/>
  <c r="AM114" s="1"/>
  <c r="AL119"/>
  <c r="AL114" s="1"/>
  <c r="AK119"/>
  <c r="AK114" s="1"/>
  <c r="AJ119"/>
  <c r="AJ114" s="1"/>
  <c r="AI119"/>
  <c r="AI114" s="1"/>
  <c r="AH114"/>
  <c r="AG114"/>
  <c r="AF114"/>
  <c r="AE114"/>
  <c r="AC114"/>
  <c r="AB114"/>
  <c r="Z114"/>
  <c r="Y114"/>
  <c r="X114"/>
  <c r="W114"/>
  <c r="S119"/>
  <c r="S114" s="1"/>
  <c r="R119"/>
  <c r="R114" s="1"/>
  <c r="Q119"/>
  <c r="Q114" s="1"/>
  <c r="P119"/>
  <c r="P114" s="1"/>
  <c r="O119"/>
  <c r="O114" s="1"/>
  <c r="N119"/>
  <c r="N114" s="1"/>
  <c r="M119"/>
  <c r="M114" s="1"/>
  <c r="L119"/>
  <c r="L114" s="1"/>
  <c r="K114"/>
  <c r="J119"/>
  <c r="J114" s="1"/>
  <c r="I119"/>
  <c r="I114" s="1"/>
  <c r="H119"/>
  <c r="H114" s="1"/>
  <c r="G119"/>
  <c r="G114" s="1"/>
  <c r="F119"/>
  <c r="F114" s="1"/>
  <c r="E119"/>
  <c r="E114" s="1"/>
  <c r="D119"/>
  <c r="D114" s="1"/>
  <c r="C119"/>
  <c r="C114" s="1"/>
  <c r="BD117"/>
  <c r="BD115"/>
  <c r="AN114"/>
  <c r="AD114"/>
  <c r="AA114"/>
  <c r="V114"/>
  <c r="BD113"/>
  <c r="BD112"/>
  <c r="BD110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D108"/>
  <c r="BD106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D104"/>
  <c r="BD103"/>
  <c r="BD101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D99"/>
  <c r="BD97"/>
  <c r="BD95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S94"/>
  <c r="R94"/>
  <c r="Q94"/>
  <c r="P94"/>
  <c r="O94"/>
  <c r="N94"/>
  <c r="M94"/>
  <c r="L94"/>
  <c r="K94"/>
  <c r="J94"/>
  <c r="I94"/>
  <c r="H94"/>
  <c r="G94"/>
  <c r="F94"/>
  <c r="E94"/>
  <c r="D94"/>
  <c r="C94"/>
  <c r="C88" s="1"/>
  <c r="C87" s="1"/>
  <c r="C63" s="1"/>
  <c r="BD93"/>
  <c r="BD91"/>
  <c r="BD89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S88"/>
  <c r="S87" s="1"/>
  <c r="R88"/>
  <c r="Q88"/>
  <c r="P88"/>
  <c r="O88"/>
  <c r="O87" s="1"/>
  <c r="N88"/>
  <c r="M88"/>
  <c r="L88"/>
  <c r="K88"/>
  <c r="K87" s="1"/>
  <c r="J88"/>
  <c r="I88"/>
  <c r="H88"/>
  <c r="G88"/>
  <c r="G87" s="1"/>
  <c r="F88"/>
  <c r="E88"/>
  <c r="D88"/>
  <c r="BD85"/>
  <c r="BD83"/>
  <c r="BD81"/>
  <c r="BD79"/>
  <c r="BD77"/>
  <c r="BD75"/>
  <c r="BD73"/>
  <c r="BD71"/>
  <c r="BD69"/>
  <c r="BD67"/>
  <c r="BD65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S64"/>
  <c r="R64"/>
  <c r="Q64"/>
  <c r="P64"/>
  <c r="O64"/>
  <c r="N64"/>
  <c r="M64"/>
  <c r="L64"/>
  <c r="K64"/>
  <c r="J64"/>
  <c r="I64"/>
  <c r="H64"/>
  <c r="K63"/>
  <c r="BD60"/>
  <c r="BD56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S54"/>
  <c r="R54"/>
  <c r="Q54"/>
  <c r="P54"/>
  <c r="O54"/>
  <c r="N54"/>
  <c r="M54"/>
  <c r="L54"/>
  <c r="K54"/>
  <c r="J54"/>
  <c r="I54"/>
  <c r="H54"/>
  <c r="G54"/>
  <c r="F54"/>
  <c r="E54"/>
  <c r="D54"/>
  <c r="C54"/>
  <c r="BD52"/>
  <c r="BD50"/>
  <c r="BD48"/>
  <c r="BD46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S45"/>
  <c r="R45"/>
  <c r="Q45"/>
  <c r="P45"/>
  <c r="O45"/>
  <c r="N45"/>
  <c r="M45"/>
  <c r="L45"/>
  <c r="K45"/>
  <c r="J45"/>
  <c r="I45"/>
  <c r="H45"/>
  <c r="BD43"/>
  <c r="BD42"/>
  <c r="BD41"/>
  <c r="BD39"/>
  <c r="BD37"/>
  <c r="BD35"/>
  <c r="BD33"/>
  <c r="BD31"/>
  <c r="BD30"/>
  <c r="BD28"/>
  <c r="BD26"/>
  <c r="BD24"/>
  <c r="BD22"/>
  <c r="BD20"/>
  <c r="BD18"/>
  <c r="BD16"/>
  <c r="BD14"/>
  <c r="BD12"/>
  <c r="BD10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S9"/>
  <c r="R9"/>
  <c r="Q9"/>
  <c r="P9"/>
  <c r="O9"/>
  <c r="N9"/>
  <c r="M9"/>
  <c r="L9"/>
  <c r="K9"/>
  <c r="J9"/>
  <c r="I9"/>
  <c r="H9"/>
  <c r="G9"/>
  <c r="F9"/>
  <c r="E9"/>
  <c r="D9"/>
  <c r="C9"/>
  <c r="G134" i="15"/>
  <c r="F134"/>
  <c r="BD112"/>
  <c r="BD111"/>
  <c r="BD109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D107"/>
  <c r="BD105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D103"/>
  <c r="BD100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S99"/>
  <c r="R99"/>
  <c r="Q99"/>
  <c r="P99"/>
  <c r="O99"/>
  <c r="N99"/>
  <c r="M99"/>
  <c r="L99"/>
  <c r="K99"/>
  <c r="J99"/>
  <c r="I99"/>
  <c r="H99"/>
  <c r="G99"/>
  <c r="F99"/>
  <c r="E99"/>
  <c r="D99"/>
  <c r="C99"/>
  <c r="BD98"/>
  <c r="BD96"/>
  <c r="BD94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S93"/>
  <c r="R93"/>
  <c r="Q93"/>
  <c r="P93"/>
  <c r="O93"/>
  <c r="N93"/>
  <c r="M93"/>
  <c r="L93"/>
  <c r="K93"/>
  <c r="J93"/>
  <c r="I93"/>
  <c r="H93"/>
  <c r="G93"/>
  <c r="F93"/>
  <c r="E93"/>
  <c r="D93"/>
  <c r="C93"/>
  <c r="BD92"/>
  <c r="BD90"/>
  <c r="BD88"/>
  <c r="AQ87"/>
  <c r="AP87"/>
  <c r="AO87"/>
  <c r="AN87"/>
  <c r="AM87"/>
  <c r="AL87"/>
  <c r="AK87"/>
  <c r="AJ87"/>
  <c r="AI87"/>
  <c r="AH87"/>
  <c r="AG87"/>
  <c r="AF87"/>
  <c r="S87"/>
  <c r="BD84"/>
  <c r="BD82"/>
  <c r="BD80"/>
  <c r="BD78"/>
  <c r="BD76"/>
  <c r="BD74"/>
  <c r="BD72"/>
  <c r="BD70"/>
  <c r="BD68"/>
  <c r="BD66"/>
  <c r="BD64"/>
  <c r="AS63"/>
  <c r="AR63"/>
  <c r="AQ63"/>
  <c r="AP63"/>
  <c r="AO63"/>
  <c r="AN63"/>
  <c r="AM63"/>
  <c r="AL63"/>
  <c r="AK63"/>
  <c r="AJ63"/>
  <c r="AI63"/>
  <c r="AH63"/>
  <c r="AG63"/>
  <c r="AF63"/>
  <c r="S63"/>
  <c r="BD59"/>
  <c r="BD55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S54"/>
  <c r="R54"/>
  <c r="Q54"/>
  <c r="P54"/>
  <c r="O54"/>
  <c r="N54"/>
  <c r="M54"/>
  <c r="L54"/>
  <c r="K54"/>
  <c r="J54"/>
  <c r="I54"/>
  <c r="H54"/>
  <c r="G54"/>
  <c r="F54"/>
  <c r="E54"/>
  <c r="D54"/>
  <c r="C54"/>
  <c r="BD52"/>
  <c r="BD50"/>
  <c r="BD48"/>
  <c r="BD46"/>
  <c r="AS45"/>
  <c r="AR45"/>
  <c r="AQ45"/>
  <c r="AP45"/>
  <c r="AO45"/>
  <c r="AN45"/>
  <c r="AM45"/>
  <c r="AL45"/>
  <c r="AK45"/>
  <c r="AJ45"/>
  <c r="AI45"/>
  <c r="AH45"/>
  <c r="AG45"/>
  <c r="AF45"/>
  <c r="S45"/>
  <c r="BD42"/>
  <c r="BD41"/>
  <c r="BD39"/>
  <c r="BD37"/>
  <c r="BD35"/>
  <c r="BD33"/>
  <c r="BD31"/>
  <c r="BD30"/>
  <c r="BD28"/>
  <c r="BD26"/>
  <c r="BD24"/>
  <c r="BD22"/>
  <c r="BD20"/>
  <c r="BD18"/>
  <c r="BD16"/>
  <c r="BD14"/>
  <c r="BD12"/>
  <c r="BD10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S9"/>
  <c r="R9"/>
  <c r="Q9"/>
  <c r="P9"/>
  <c r="O9"/>
  <c r="N9"/>
  <c r="M9"/>
  <c r="L9"/>
  <c r="K9"/>
  <c r="J9"/>
  <c r="I9"/>
  <c r="H9"/>
  <c r="G9"/>
  <c r="F9"/>
  <c r="E9"/>
  <c r="D9"/>
  <c r="C9"/>
  <c r="BD119" i="16" l="1"/>
  <c r="E87"/>
  <c r="I87"/>
  <c r="M87"/>
  <c r="Q87"/>
  <c r="AH86" i="15"/>
  <c r="AL86"/>
  <c r="AP86"/>
  <c r="AB86"/>
  <c r="AG86"/>
  <c r="AK86"/>
  <c r="AO86"/>
  <c r="G63" i="16"/>
  <c r="G62" s="1"/>
  <c r="G44" s="1"/>
  <c r="G128" s="1"/>
  <c r="G130" s="1"/>
  <c r="D87"/>
  <c r="H87"/>
  <c r="L87"/>
  <c r="P87"/>
  <c r="F87"/>
  <c r="J87"/>
  <c r="N87"/>
  <c r="R87"/>
  <c r="C62"/>
  <c r="C44" s="1"/>
  <c r="C128" s="1"/>
  <c r="C130" s="1"/>
  <c r="BD130" s="1"/>
  <c r="BD87" i="15"/>
  <c r="V86"/>
  <c r="BD104"/>
  <c r="BD63"/>
  <c r="AF86"/>
  <c r="AF62" s="1"/>
  <c r="AF61" s="1"/>
  <c r="AF44" s="1"/>
  <c r="AJ86"/>
  <c r="AJ62" s="1"/>
  <c r="AJ61" s="1"/>
  <c r="AJ44" s="1"/>
  <c r="AN86"/>
  <c r="BD93"/>
  <c r="BD108"/>
  <c r="AI86"/>
  <c r="AI62" s="1"/>
  <c r="AI61" s="1"/>
  <c r="AI44" s="1"/>
  <c r="AI127" s="1"/>
  <c r="AI129" s="1"/>
  <c r="AM86"/>
  <c r="AQ86"/>
  <c r="AQ62" s="1"/>
  <c r="AQ61" s="1"/>
  <c r="AQ44" s="1"/>
  <c r="AR127" s="1"/>
  <c r="AR129" s="1"/>
  <c r="AP62"/>
  <c r="AP61" s="1"/>
  <c r="AP44" s="1"/>
  <c r="AK62"/>
  <c r="AK61" s="1"/>
  <c r="AK44" s="1"/>
  <c r="AL127" s="1"/>
  <c r="AL129" s="1"/>
  <c r="BD45"/>
  <c r="BD114" i="16"/>
  <c r="F86" i="15"/>
  <c r="F62" s="1"/>
  <c r="F61" s="1"/>
  <c r="F44" s="1"/>
  <c r="F127" s="1"/>
  <c r="F129" s="1"/>
  <c r="N86"/>
  <c r="N62" s="1"/>
  <c r="N61" s="1"/>
  <c r="N44" s="1"/>
  <c r="N127" s="1"/>
  <c r="N129" s="1"/>
  <c r="I86"/>
  <c r="I62" s="1"/>
  <c r="I61" s="1"/>
  <c r="I44" s="1"/>
  <c r="I127" s="1"/>
  <c r="I129" s="1"/>
  <c r="M86"/>
  <c r="M62" s="1"/>
  <c r="M61" s="1"/>
  <c r="M44" s="1"/>
  <c r="M127" s="1"/>
  <c r="M129" s="1"/>
  <c r="D86"/>
  <c r="D62" s="1"/>
  <c r="D61" s="1"/>
  <c r="D44" s="1"/>
  <c r="D127" s="1"/>
  <c r="D129" s="1"/>
  <c r="H86"/>
  <c r="H62" s="1"/>
  <c r="H61" s="1"/>
  <c r="H44" s="1"/>
  <c r="H127" s="1"/>
  <c r="H129" s="1"/>
  <c r="L86"/>
  <c r="L62" s="1"/>
  <c r="L61" s="1"/>
  <c r="L44" s="1"/>
  <c r="L127" s="1"/>
  <c r="L129" s="1"/>
  <c r="P86"/>
  <c r="P62" s="1"/>
  <c r="P61" s="1"/>
  <c r="P44" s="1"/>
  <c r="P127" s="1"/>
  <c r="P129" s="1"/>
  <c r="J86"/>
  <c r="J62" s="1"/>
  <c r="J61" s="1"/>
  <c r="J44" s="1"/>
  <c r="J127" s="1"/>
  <c r="J129" s="1"/>
  <c r="R86"/>
  <c r="R62" s="1"/>
  <c r="R61" s="1"/>
  <c r="R44" s="1"/>
  <c r="R127" s="1"/>
  <c r="R129" s="1"/>
  <c r="AE86"/>
  <c r="E86"/>
  <c r="E62" s="1"/>
  <c r="E61" s="1"/>
  <c r="E44" s="1"/>
  <c r="E127" s="1"/>
  <c r="E129" s="1"/>
  <c r="Q86"/>
  <c r="Q62" s="1"/>
  <c r="Q61" s="1"/>
  <c r="Q44" s="1"/>
  <c r="Q127" s="1"/>
  <c r="Q129" s="1"/>
  <c r="C86"/>
  <c r="C62" s="1"/>
  <c r="C61" s="1"/>
  <c r="C44" s="1"/>
  <c r="C127" s="1"/>
  <c r="C129" s="1"/>
  <c r="G86"/>
  <c r="G62" s="1"/>
  <c r="G61" s="1"/>
  <c r="G44" s="1"/>
  <c r="G127" s="1"/>
  <c r="G129" s="1"/>
  <c r="K86"/>
  <c r="K62" s="1"/>
  <c r="K61" s="1"/>
  <c r="K44" s="1"/>
  <c r="K127" s="1"/>
  <c r="K129" s="1"/>
  <c r="O86"/>
  <c r="O62" s="1"/>
  <c r="O61" s="1"/>
  <c r="O44" s="1"/>
  <c r="O127" s="1"/>
  <c r="O129" s="1"/>
  <c r="AA86"/>
  <c r="W62"/>
  <c r="W61" s="1"/>
  <c r="W44" s="1"/>
  <c r="W127" s="1"/>
  <c r="W129" s="1"/>
  <c r="W86"/>
  <c r="Z86"/>
  <c r="Y86"/>
  <c r="AD86"/>
  <c r="X86"/>
  <c r="AC86"/>
  <c r="Y62"/>
  <c r="AO62"/>
  <c r="AM62"/>
  <c r="AE62"/>
  <c r="AG62"/>
  <c r="F63" i="16"/>
  <c r="F62" s="1"/>
  <c r="F44" s="1"/>
  <c r="F128" s="1"/>
  <c r="F130" s="1"/>
  <c r="N63"/>
  <c r="N62" s="1"/>
  <c r="N44" s="1"/>
  <c r="N128" s="1"/>
  <c r="N130" s="1"/>
  <c r="X63"/>
  <c r="X62" s="1"/>
  <c r="X44" s="1"/>
  <c r="AF63"/>
  <c r="AF62" s="1"/>
  <c r="AF44" s="1"/>
  <c r="AN63"/>
  <c r="AN62" s="1"/>
  <c r="AN44" s="1"/>
  <c r="S62" i="15"/>
  <c r="AC62"/>
  <c r="AS62"/>
  <c r="S63" i="16"/>
  <c r="S62" s="1"/>
  <c r="S44" s="1"/>
  <c r="AK63"/>
  <c r="AK62" s="1"/>
  <c r="AK44" s="1"/>
  <c r="AS63"/>
  <c r="AS62" s="1"/>
  <c r="AS44" s="1"/>
  <c r="AC63"/>
  <c r="AC62" s="1"/>
  <c r="AC44" s="1"/>
  <c r="Y63"/>
  <c r="Y62" s="1"/>
  <c r="Y44" s="1"/>
  <c r="AO63"/>
  <c r="AO62" s="1"/>
  <c r="AO44" s="1"/>
  <c r="BD54"/>
  <c r="BD64"/>
  <c r="H63"/>
  <c r="H62" s="1"/>
  <c r="H44" s="1"/>
  <c r="H128" s="1"/>
  <c r="H130" s="1"/>
  <c r="P63"/>
  <c r="P62" s="1"/>
  <c r="P44" s="1"/>
  <c r="P128" s="1"/>
  <c r="P130" s="1"/>
  <c r="Z63"/>
  <c r="Z62" s="1"/>
  <c r="Z44" s="1"/>
  <c r="AH63"/>
  <c r="AP63"/>
  <c r="AP62" s="1"/>
  <c r="AP44" s="1"/>
  <c r="BD88"/>
  <c r="BD100"/>
  <c r="K62"/>
  <c r="K44" s="1"/>
  <c r="V62" i="15"/>
  <c r="AD62"/>
  <c r="AL62"/>
  <c r="BD94" i="16"/>
  <c r="AA62" i="15"/>
  <c r="BD99"/>
  <c r="D62" i="16"/>
  <c r="D44" s="1"/>
  <c r="D128" s="1"/>
  <c r="D130" s="1"/>
  <c r="L63"/>
  <c r="L62" s="1"/>
  <c r="L44" s="1"/>
  <c r="L128" s="1"/>
  <c r="L130" s="1"/>
  <c r="V63"/>
  <c r="V62" s="1"/>
  <c r="AD63"/>
  <c r="AD62" s="1"/>
  <c r="AD44" s="1"/>
  <c r="AL63"/>
  <c r="AL62" s="1"/>
  <c r="O63"/>
  <c r="O62" s="1"/>
  <c r="O44" s="1"/>
  <c r="O128" s="1"/>
  <c r="O130" s="1"/>
  <c r="AG63"/>
  <c r="AG62" s="1"/>
  <c r="AG44" s="1"/>
  <c r="AH62"/>
  <c r="AH44" s="1"/>
  <c r="Q63"/>
  <c r="Q62" s="1"/>
  <c r="Q44" s="1"/>
  <c r="AQ63"/>
  <c r="AQ62" s="1"/>
  <c r="AQ44" s="1"/>
  <c r="J63"/>
  <c r="J62" s="1"/>
  <c r="J44" s="1"/>
  <c r="J128" s="1"/>
  <c r="J130" s="1"/>
  <c r="R63"/>
  <c r="R62" s="1"/>
  <c r="R44" s="1"/>
  <c r="AB63"/>
  <c r="AB62" s="1"/>
  <c r="AB44" s="1"/>
  <c r="AB128" s="1"/>
  <c r="AB130" s="1"/>
  <c r="AJ63"/>
  <c r="AJ62" s="1"/>
  <c r="AJ44" s="1"/>
  <c r="AR63"/>
  <c r="AR62" s="1"/>
  <c r="AR44" s="1"/>
  <c r="AB62" i="15"/>
  <c r="AR62"/>
  <c r="I63" i="16"/>
  <c r="I62" s="1"/>
  <c r="I44" s="1"/>
  <c r="I128" s="1"/>
  <c r="I130" s="1"/>
  <c r="AA63"/>
  <c r="AA62" s="1"/>
  <c r="AA44" s="1"/>
  <c r="AA128" s="1"/>
  <c r="AA130" s="1"/>
  <c r="AI63"/>
  <c r="AI62" s="1"/>
  <c r="AI44" s="1"/>
  <c r="Z62" i="15"/>
  <c r="AH62"/>
  <c r="BD45" i="16"/>
  <c r="BD54" i="15"/>
  <c r="X62"/>
  <c r="AN62"/>
  <c r="E62" i="16"/>
  <c r="E44" s="1"/>
  <c r="E128" s="1"/>
  <c r="E130" s="1"/>
  <c r="M63"/>
  <c r="M62" s="1"/>
  <c r="M44" s="1"/>
  <c r="M128" s="1"/>
  <c r="M130" s="1"/>
  <c r="W63"/>
  <c r="W62" s="1"/>
  <c r="W44" s="1"/>
  <c r="AE63"/>
  <c r="AE62" s="1"/>
  <c r="AE44" s="1"/>
  <c r="AM63"/>
  <c r="AM62" s="1"/>
  <c r="AM44" s="1"/>
  <c r="V44"/>
  <c r="V128" s="1"/>
  <c r="V130" s="1"/>
  <c r="AL44"/>
  <c r="BC62" i="14"/>
  <c r="BC64"/>
  <c r="G81"/>
  <c r="F81"/>
  <c r="BC70"/>
  <c r="BC66"/>
  <c r="BC60"/>
  <c r="BC58"/>
  <c r="BC56"/>
  <c r="BC54"/>
  <c r="BC52"/>
  <c r="BC50"/>
  <c r="BC48"/>
  <c r="BC46"/>
  <c r="BC35"/>
  <c r="BC33"/>
  <c r="BC30"/>
  <c r="BC25"/>
  <c r="BC24"/>
  <c r="BC23"/>
  <c r="BC18"/>
  <c r="BC16"/>
  <c r="BC15"/>
  <c r="BC14"/>
  <c r="BC13"/>
  <c r="BC12"/>
  <c r="BC11"/>
  <c r="BC10"/>
  <c r="AS9"/>
  <c r="AR9"/>
  <c r="BD75" i="13"/>
  <c r="C63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V60"/>
  <c r="D60"/>
  <c r="E60"/>
  <c r="F60"/>
  <c r="G60"/>
  <c r="H60"/>
  <c r="I60"/>
  <c r="J60"/>
  <c r="K60"/>
  <c r="L60"/>
  <c r="M60"/>
  <c r="N60"/>
  <c r="O60"/>
  <c r="P60"/>
  <c r="Q60"/>
  <c r="R60"/>
  <c r="S60"/>
  <c r="C60"/>
  <c r="BD65"/>
  <c r="BD64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S63"/>
  <c r="R63"/>
  <c r="Q63"/>
  <c r="P63"/>
  <c r="O63"/>
  <c r="N63"/>
  <c r="M63"/>
  <c r="L63"/>
  <c r="K63"/>
  <c r="J63"/>
  <c r="I63"/>
  <c r="H63"/>
  <c r="G63"/>
  <c r="F63"/>
  <c r="E63"/>
  <c r="D63"/>
  <c r="BD86" i="15" l="1"/>
  <c r="BD62" s="1"/>
  <c r="BD61" s="1"/>
  <c r="BD44" s="1"/>
  <c r="BD127" s="1"/>
  <c r="AB61"/>
  <c r="AB44" s="1"/>
  <c r="AB127" s="1"/>
  <c r="AB129" s="1"/>
  <c r="Z44"/>
  <c r="Z61"/>
  <c r="AD61"/>
  <c r="AD44" s="1"/>
  <c r="AE127" s="1"/>
  <c r="AE129" s="1"/>
  <c r="AA61"/>
  <c r="AA44" s="1"/>
  <c r="Z127" s="1"/>
  <c r="Z129" s="1"/>
  <c r="AC61"/>
  <c r="AC44" s="1"/>
  <c r="AC127" s="1"/>
  <c r="AC129" s="1"/>
  <c r="Y61"/>
  <c r="Y44" s="1"/>
  <c r="Y127" s="1"/>
  <c r="Y129" s="1"/>
  <c r="X61"/>
  <c r="X44" s="1"/>
  <c r="X127" s="1"/>
  <c r="X129" s="1"/>
  <c r="AE61"/>
  <c r="AE44" s="1"/>
  <c r="AD127" s="1"/>
  <c r="AD129" s="1"/>
  <c r="AL61"/>
  <c r="AL44" s="1"/>
  <c r="AO61"/>
  <c r="AO44" s="1"/>
  <c r="AN61"/>
  <c r="AN44" s="1"/>
  <c r="AK127"/>
  <c r="AK129" s="1"/>
  <c r="AJ127"/>
  <c r="AJ129" s="1"/>
  <c r="AG61"/>
  <c r="AG44" s="1"/>
  <c r="AG127" s="1"/>
  <c r="AG129" s="1"/>
  <c r="AM61"/>
  <c r="AM44" s="1"/>
  <c r="AR61"/>
  <c r="AR44" s="1"/>
  <c r="AH61"/>
  <c r="AH44" s="1"/>
  <c r="AH127" s="1"/>
  <c r="AH129" s="1"/>
  <c r="AS44"/>
  <c r="AS61"/>
  <c r="V61"/>
  <c r="V44" s="1"/>
  <c r="V127" s="1"/>
  <c r="V129" s="1"/>
  <c r="S61"/>
  <c r="BD63" i="16"/>
  <c r="BD62" s="1"/>
  <c r="BC9" i="14"/>
  <c r="G81" i="13"/>
  <c r="F81"/>
  <c r="BD71"/>
  <c r="BD70"/>
  <c r="BD67"/>
  <c r="BD62"/>
  <c r="BD61"/>
  <c r="BD58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S57"/>
  <c r="R57"/>
  <c r="Q57"/>
  <c r="P57"/>
  <c r="O57"/>
  <c r="N57"/>
  <c r="M57"/>
  <c r="L57"/>
  <c r="K57"/>
  <c r="J57"/>
  <c r="I57"/>
  <c r="H57"/>
  <c r="G57"/>
  <c r="F57"/>
  <c r="E57"/>
  <c r="D57"/>
  <c r="C57"/>
  <c r="BD56"/>
  <c r="BD55"/>
  <c r="BD54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S53"/>
  <c r="R53"/>
  <c r="Q53"/>
  <c r="P53"/>
  <c r="O53"/>
  <c r="N53"/>
  <c r="M53"/>
  <c r="L53"/>
  <c r="K53"/>
  <c r="J53"/>
  <c r="I53"/>
  <c r="H53"/>
  <c r="G53"/>
  <c r="F53"/>
  <c r="E53"/>
  <c r="D53"/>
  <c r="C53"/>
  <c r="BD52"/>
  <c r="BD49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S48"/>
  <c r="R48"/>
  <c r="Q48"/>
  <c r="P48"/>
  <c r="O48"/>
  <c r="N48"/>
  <c r="M48"/>
  <c r="L48"/>
  <c r="K48"/>
  <c r="J48"/>
  <c r="I48"/>
  <c r="H48"/>
  <c r="G48"/>
  <c r="F48"/>
  <c r="E48"/>
  <c r="D48"/>
  <c r="C48"/>
  <c r="BD47"/>
  <c r="BD44"/>
  <c r="BD41"/>
  <c r="BD40"/>
  <c r="BD39"/>
  <c r="BD38"/>
  <c r="BD37"/>
  <c r="BD34"/>
  <c r="BD32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S31"/>
  <c r="R31"/>
  <c r="Q31"/>
  <c r="P31"/>
  <c r="O31"/>
  <c r="N31"/>
  <c r="M31"/>
  <c r="L31"/>
  <c r="K31"/>
  <c r="J31"/>
  <c r="I31"/>
  <c r="H31"/>
  <c r="G31"/>
  <c r="F31"/>
  <c r="E31"/>
  <c r="D31"/>
  <c r="C31"/>
  <c r="BD30"/>
  <c r="BD29"/>
  <c r="BD28"/>
  <c r="BD27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S26"/>
  <c r="R26"/>
  <c r="Q26"/>
  <c r="P26"/>
  <c r="O26"/>
  <c r="N26"/>
  <c r="M26"/>
  <c r="L26"/>
  <c r="K26"/>
  <c r="J26"/>
  <c r="I26"/>
  <c r="H26"/>
  <c r="G26"/>
  <c r="E26"/>
  <c r="D26"/>
  <c r="C26"/>
  <c r="BD25"/>
  <c r="BD24"/>
  <c r="BD19"/>
  <c r="BD18"/>
  <c r="BD21"/>
  <c r="BD16"/>
  <c r="BD15"/>
  <c r="BD14"/>
  <c r="BD13"/>
  <c r="BD12"/>
  <c r="BD11"/>
  <c r="BD10"/>
  <c r="AS9"/>
  <c r="AR9"/>
  <c r="S72"/>
  <c r="R72"/>
  <c r="Q72"/>
  <c r="P72"/>
  <c r="O72"/>
  <c r="N72"/>
  <c r="M72"/>
  <c r="L72"/>
  <c r="K72"/>
  <c r="J72"/>
  <c r="G72"/>
  <c r="F72"/>
  <c r="E72"/>
  <c r="AF127" i="15" l="1"/>
  <c r="AF129" s="1"/>
  <c r="BD9" i="13"/>
  <c r="BD44" i="16"/>
  <c r="BD128"/>
  <c r="AA127" i="15"/>
  <c r="AA129" s="1"/>
  <c r="H72" i="13"/>
  <c r="I72"/>
  <c r="AM127" i="15"/>
  <c r="AM129" s="1"/>
  <c r="AN127"/>
  <c r="AN129" s="1"/>
  <c r="AO127"/>
  <c r="AO129" s="1"/>
  <c r="AP127"/>
  <c r="AP129" s="1"/>
  <c r="BD53" i="13"/>
  <c r="BD63"/>
  <c r="BD60" s="1"/>
  <c r="BD36"/>
  <c r="BD48"/>
  <c r="BD57"/>
  <c r="BD26"/>
  <c r="BD31"/>
  <c r="BD129" i="15" l="1"/>
</calcChain>
</file>

<file path=xl/sharedStrings.xml><?xml version="1.0" encoding="utf-8"?>
<sst xmlns="http://schemas.openxmlformats.org/spreadsheetml/2006/main" count="4588" uniqueCount="228">
  <si>
    <t>Производственная практика</t>
  </si>
  <si>
    <t>Промежуточная аттестация</t>
  </si>
  <si>
    <t>Государственная итоговая аттестация</t>
  </si>
  <si>
    <t>Индекс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</si>
  <si>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</si>
  <si>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</si>
  <si>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</si>
  <si>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</si>
  <si>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Астрономия</t>
  </si>
  <si>
    <t xml:space="preserve">Информатика </t>
  </si>
  <si>
    <t>Физика</t>
  </si>
  <si>
    <t>ОГСЭ.01</t>
  </si>
  <si>
    <t>Основы философии</t>
  </si>
  <si>
    <t>ОГСЭ.02</t>
  </si>
  <si>
    <t>ОГСЭ.03</t>
  </si>
  <si>
    <t>ОГСЭ.04</t>
  </si>
  <si>
    <t>ЕН.01</t>
  </si>
  <si>
    <t>Математика</t>
  </si>
  <si>
    <t>ЕН.02</t>
  </si>
  <si>
    <t>ЕН.03</t>
  </si>
  <si>
    <t>ОП.01</t>
  </si>
  <si>
    <t>Информационные технологии в профессиональной деятельности</t>
  </si>
  <si>
    <t>ОП.02</t>
  </si>
  <si>
    <t>Правовое обеспечение профессиональной деятельности</t>
  </si>
  <si>
    <t>ОП.03</t>
  </si>
  <si>
    <t>Основы экономики организации</t>
  </si>
  <si>
    <t>ОП.04</t>
  </si>
  <si>
    <t>Менеджмент</t>
  </si>
  <si>
    <t>ОП.05</t>
  </si>
  <si>
    <t>Охрана труда</t>
  </si>
  <si>
    <t>ОП.06</t>
  </si>
  <si>
    <t>Инженерная графика</t>
  </si>
  <si>
    <t>ОП.07</t>
  </si>
  <si>
    <t>Техническая механика</t>
  </si>
  <si>
    <t>ОП.08</t>
  </si>
  <si>
    <t>Материаловедение</t>
  </si>
  <si>
    <t>ОП.09</t>
  </si>
  <si>
    <t>Безопасность жизнедеятельности</t>
  </si>
  <si>
    <t>Профессиональные модули</t>
  </si>
  <si>
    <t>ПМ.01</t>
  </si>
  <si>
    <t>Подготовка и осуществление технологических процессов изготовления сварных конструкций</t>
  </si>
  <si>
    <t>МДК.01.01</t>
  </si>
  <si>
    <t>Технология сварочных работ</t>
  </si>
  <si>
    <t>МДК.01.02</t>
  </si>
  <si>
    <t>Основное оборудование для производства сварных конструкций</t>
  </si>
  <si>
    <t>ПП.01</t>
  </si>
  <si>
    <t>ПМ.02</t>
  </si>
  <si>
    <t>Разработка технологических процессов и проектирование изделий</t>
  </si>
  <si>
    <t>МДК.02.01</t>
  </si>
  <si>
    <t>Основы расчета и проектирования сварных конструкций</t>
  </si>
  <si>
    <t>МДК.02.02</t>
  </si>
  <si>
    <t xml:space="preserve">Основы проектирования технологических процессов </t>
  </si>
  <si>
    <t xml:space="preserve">Учебная практика </t>
  </si>
  <si>
    <t>ПП.02</t>
  </si>
  <si>
    <t>ПМ.03</t>
  </si>
  <si>
    <t>Контроль качества сварочных работ</t>
  </si>
  <si>
    <t>МДК.03.01</t>
  </si>
  <si>
    <t>Формы и методы контроля качества металлов и сварных конструкций</t>
  </si>
  <si>
    <t>ПП.03</t>
  </si>
  <si>
    <t>ПМ.04</t>
  </si>
  <si>
    <t>МДК.04.01</t>
  </si>
  <si>
    <t>Основы организации и планирования производственных работ на сварочном участке</t>
  </si>
  <si>
    <t>ПП.04</t>
  </si>
  <si>
    <t>ПМ.05</t>
  </si>
  <si>
    <t>МДК.05.01</t>
  </si>
  <si>
    <t>УП.05</t>
  </si>
  <si>
    <t>ПП.05</t>
  </si>
  <si>
    <t>ПДП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</si>
  <si>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</si>
  <si>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</si>
  <si>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</si>
  <si>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</si>
  <si>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</si>
  <si>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</si>
  <si>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</si>
  <si>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</si>
  <si>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</si>
  <si>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</si>
  <si>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</si>
  <si>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</si>
  <si>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</si>
  <si>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П</t>
  </si>
  <si>
    <t>Метрология, стандартизация и сертификация</t>
  </si>
  <si>
    <t>ОП.10</t>
  </si>
  <si>
    <t>ОП.11</t>
  </si>
  <si>
    <t>Организация и планирование сварочного производства</t>
  </si>
  <si>
    <t>Электротехника и электроника</t>
  </si>
  <si>
    <t>Учебная практика</t>
  </si>
  <si>
    <t>Производственная практика (по профилю специальности)</t>
  </si>
  <si>
    <t>Русский язык</t>
  </si>
  <si>
    <t>Литература</t>
  </si>
  <si>
    <t>Родная (русская) литература</t>
  </si>
  <si>
    <t>Информатика</t>
  </si>
  <si>
    <t>Индивидуальный проект</t>
  </si>
  <si>
    <t>Черчение</t>
  </si>
  <si>
    <t>ОП.12</t>
  </si>
  <si>
    <t>УП.03</t>
  </si>
  <si>
    <t>ДПБ 1</t>
  </si>
  <si>
    <t xml:space="preserve">Дополнительный профессиональный блок </t>
  </si>
  <si>
    <t>ОПБ</t>
  </si>
  <si>
    <t>Обязательный профессиональный блок</t>
  </si>
  <si>
    <t>ПП.06</t>
  </si>
  <si>
    <t>ПМд.06</t>
  </si>
  <si>
    <t>УП.06</t>
  </si>
  <si>
    <t>Год обучения 1</t>
  </si>
  <si>
    <t>Компоненты программы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</si>
  <si>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</si>
  <si>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</si>
  <si>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</si>
  <si>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</si>
  <si>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</si>
  <si>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</si>
  <si>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май</t>
  </si>
  <si>
    <t>29 июн - 5 июл</t>
  </si>
  <si>
    <t>27 июл -2 авг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</si>
  <si>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</si>
  <si>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</si>
  <si>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</si>
  <si>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</si>
  <si>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</si>
  <si>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</si>
  <si>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</si>
  <si>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</si>
  <si>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</si>
  <si>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</si>
  <si>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</si>
  <si>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</si>
  <si>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</si>
  <si>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</si>
  <si>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</si>
  <si>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</si>
  <si>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</si>
  <si>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</si>
  <si>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</si>
  <si>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</si>
  <si>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</si>
  <si>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</si>
  <si>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</si>
  <si>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Номера календарных недель</t>
  </si>
  <si>
    <t>Порядковые номера недель учебного года</t>
  </si>
  <si>
    <t>Блок ООД</t>
  </si>
  <si>
    <t>ПА</t>
  </si>
  <si>
    <t>ОГСЭ</t>
  </si>
  <si>
    <t xml:space="preserve">Общий гуманитарный и социально-экономический цикл </t>
  </si>
  <si>
    <t>ЕН</t>
  </si>
  <si>
    <t>Математический и общий естественнонаучный цикл</t>
  </si>
  <si>
    <t>Профессиональный цикл</t>
  </si>
  <si>
    <t>ОП</t>
  </si>
  <si>
    <t>Общепрофессиональные дисциплины</t>
  </si>
  <si>
    <t>Выполнение работ по одной или нескольким профессиям рабочих, должностям служащих</t>
  </si>
  <si>
    <t>Выполнение трудовых функций по профессии рабочего</t>
  </si>
  <si>
    <t>ГИА.00</t>
  </si>
  <si>
    <t>Бережливые технологии</t>
  </si>
  <si>
    <t>Технология термической резки металлов и сплавов</t>
  </si>
  <si>
    <t>УП.02</t>
  </si>
  <si>
    <t>Учебная практика (по профилю специальности)</t>
  </si>
  <si>
    <t>самостоятельные работы</t>
  </si>
  <si>
    <t xml:space="preserve">МДК 06.01 </t>
  </si>
  <si>
    <t>Государственный экзамен в форме демонстрационного экзамена</t>
  </si>
  <si>
    <t>Метрология, стандартизация и сертификация (самостоятельная работа)</t>
  </si>
  <si>
    <t>Технология сварочных работ (самостоятельная работа)</t>
  </si>
  <si>
    <t>Основное оборудование для производства сварных конструкций (самостоятельная работа)</t>
  </si>
  <si>
    <t>Основы расчета и проектирования сварных конструкций (самостоятельная работа)</t>
  </si>
  <si>
    <t>Формы и методы контроля качества металлов и сварных конструкций (самостоятельная работа)</t>
  </si>
  <si>
    <t>самостоятельная работа</t>
  </si>
  <si>
    <t>МДК.06.01</t>
  </si>
  <si>
    <t>Бережливые технологии (самостоятельная работа)</t>
  </si>
  <si>
    <t>Выполнение трудовых функций по профессии рабочего (самостоятельная работа)</t>
  </si>
  <si>
    <t>Производственные системы (самостоятельная работа)</t>
  </si>
  <si>
    <t>Безопасность жизнедеятельности (самостоятельная работа)</t>
  </si>
  <si>
    <t>ПМ.</t>
  </si>
  <si>
    <t>Основы организации и планирования производственных работ на сварочном участке (самостоятельная работа)</t>
  </si>
  <si>
    <t xml:space="preserve">ОП.13 </t>
  </si>
  <si>
    <t>Производственные системы</t>
  </si>
  <si>
    <t>Подготовка и осуществление технологических процессов изготовления термической резки</t>
  </si>
  <si>
    <t>Производственная (преддипломная) практика</t>
  </si>
  <si>
    <t>Технология термической резки металлов и сплавов (самостоятельная работа)</t>
  </si>
  <si>
    <t>Год обучения 3</t>
  </si>
  <si>
    <t>Год обучения 2</t>
  </si>
  <si>
    <t>Год обучения 4</t>
  </si>
  <si>
    <t>Преддипломная практика (ПДП)</t>
  </si>
  <si>
    <t>Итого аудиторных занятий :</t>
  </si>
  <si>
    <t>Итого аудиторных занятий:</t>
  </si>
  <si>
    <t>ВСЕГО:</t>
  </si>
  <si>
    <t>Основы проектирования технологических процессов (самостоятельная работа)</t>
  </si>
  <si>
    <t>Итого самостоятельных (внеаудиторны) занятий:</t>
  </si>
  <si>
    <t>2020 год набора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</si>
  <si>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</si>
  <si>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</si>
  <si>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</si>
  <si>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</si>
  <si>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</si>
  <si>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</si>
  <si>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</si>
  <si>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ОУД.09</t>
  </si>
  <si>
    <t>ОУД.10</t>
  </si>
  <si>
    <t>Химия</t>
  </si>
  <si>
    <t xml:space="preserve">ОУД.08 </t>
  </si>
  <si>
    <t>Обществознание (включая экономику и право)</t>
  </si>
  <si>
    <t>Экология</t>
  </si>
  <si>
    <t>ОУД.11</t>
  </si>
  <si>
    <t>ОУДП.12</t>
  </si>
  <si>
    <t>Математика (включая алгебру и начала математического анлиза, геометрию)</t>
  </si>
  <si>
    <t>ОУДП. 13</t>
  </si>
  <si>
    <t>ОУДП.14</t>
  </si>
  <si>
    <t>УДД.01</t>
  </si>
  <si>
    <t>ПМ.06</t>
  </si>
  <si>
    <t>Основы предпринимательства  и трудоустройства на работу</t>
  </si>
  <si>
    <t>Способы поиска, трудоустройство</t>
  </si>
  <si>
    <t>МДК.06.02</t>
  </si>
  <si>
    <t>Основы предпринимательства, открытие собственного дела</t>
  </si>
  <si>
    <t>УП.01</t>
  </si>
  <si>
    <t>Выполнение работ по  профессии рабочих 19906 Электросварщик ручной сварки</t>
  </si>
  <si>
    <t xml:space="preserve">Выполнение работ по профессии рабочих 19906 Электросварщик ручной сварки </t>
  </si>
  <si>
    <t>ОГСЭ.05</t>
  </si>
  <si>
    <t>Русский язык и культура речи</t>
  </si>
  <si>
    <t>Утверждаю</t>
  </si>
  <si>
    <t xml:space="preserve">                                                                                    КАЛЕНДАРНЫЙ УЧЕБНЫЙ ГРАФИК </t>
  </si>
  <si>
    <t>ГБПОУ "Южно-Уральский государственный технический колледж"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</si>
  <si>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</si>
  <si>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</si>
  <si>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t xml:space="preserve">                                                                                              22.02.06 Сварочное производство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</si>
  <si>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</si>
  <si>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</si>
  <si>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 год. и 6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</si>
  <si>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</si>
  <si>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t>№ 83-од</t>
  </si>
  <si>
    <t>Приказом от 28.09.2023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</si>
</sst>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8"/>
      <color indexed="8"/>
      <name val="Tahoma"/>
      <family val="2"/>
      <charset val="204"/>
    </font>
    <font>
      <i/>
      <sz val="10"/>
      <color theme="1"/>
      <name val="Tahoma"/>
      <family val="2"/>
      <charset val="204"/>
    </font>
    <font>
      <sz val="10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name val="Tahoma"/>
      <family val="2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9C9C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176">
    <xf numFmtId="0" fontId="0" fillId="0" borderId="0" xfId="0"/>
    <xf numFmtId="49" fontId="1" fillId="0" borderId="7" xfId="0" applyNumberFormat="1" applyFont="1" applyFill="1" applyBorder="1" applyAlignment="1" applyProtection="1">
      <alignment horizontal="left" vertical="center" wrapText="1"/>
    </xf>
    <xf numFmtId="49" fontId="1" fillId="3" borderId="7" xfId="0" applyNumberFormat="1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/>
    <xf numFmtId="0" fontId="2" fillId="4" borderId="7" xfId="0" applyFont="1" applyFill="1" applyBorder="1" applyAlignment="1">
      <alignment wrapText="1"/>
    </xf>
    <xf numFmtId="0" fontId="2" fillId="4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1" fillId="3" borderId="7" xfId="0" applyFont="1" applyFill="1" applyBorder="1" applyAlignment="1">
      <alignment wrapText="1"/>
    </xf>
    <xf numFmtId="0" fontId="11" fillId="0" borderId="0" xfId="0" applyFont="1" applyAlignment="1">
      <alignment horizontal="left" vertic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4" fillId="0" borderId="7" xfId="2" applyFill="1" applyBorder="1" applyAlignment="1" applyProtection="1">
      <alignment horizontal="center" vertical="center"/>
      <protection locked="0"/>
    </xf>
    <xf numFmtId="0" fontId="13" fillId="0" borderId="7" xfId="0" applyFont="1" applyFill="1" applyBorder="1"/>
    <xf numFmtId="0" fontId="13" fillId="0" borderId="0" xfId="0" applyFont="1" applyFill="1"/>
    <xf numFmtId="0" fontId="14" fillId="0" borderId="7" xfId="2" applyFill="1" applyBorder="1" applyAlignment="1" applyProtection="1">
      <alignment horizontal="center" vertical="center" textRotation="90"/>
      <protection locked="0"/>
    </xf>
    <xf numFmtId="0" fontId="14" fillId="0" borderId="7" xfId="2" applyFill="1" applyBorder="1" applyAlignment="1" applyProtection="1">
      <alignment horizontal="left" vertical="center" textRotation="90"/>
      <protection locked="0"/>
    </xf>
    <xf numFmtId="0" fontId="13" fillId="0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0" borderId="0" xfId="0" applyFont="1" applyFill="1"/>
    <xf numFmtId="0" fontId="13" fillId="0" borderId="7" xfId="0" applyFont="1" applyFill="1" applyBorder="1" applyAlignment="1">
      <alignment vertical="top" wrapText="1"/>
    </xf>
    <xf numFmtId="0" fontId="13" fillId="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wrapText="1"/>
    </xf>
    <xf numFmtId="0" fontId="7" fillId="5" borderId="7" xfId="0" applyFont="1" applyFill="1" applyBorder="1" applyAlignment="1">
      <alignment horizontal="center" vertical="center"/>
    </xf>
    <xf numFmtId="0" fontId="15" fillId="0" borderId="0" xfId="0" applyFont="1" applyFill="1"/>
    <xf numFmtId="0" fontId="8" fillId="5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wrapText="1"/>
    </xf>
    <xf numFmtId="0" fontId="5" fillId="5" borderId="7" xfId="0" applyFont="1" applyFill="1" applyBorder="1"/>
    <xf numFmtId="0" fontId="13" fillId="0" borderId="0" xfId="0" applyFont="1" applyFill="1" applyAlignment="1">
      <alignment horizontal="center" vertical="center"/>
    </xf>
    <xf numFmtId="0" fontId="14" fillId="0" borderId="7" xfId="2" applyFill="1" applyBorder="1" applyAlignment="1" applyProtection="1">
      <alignment horizontal="center" vertical="center"/>
      <protection locked="0"/>
    </xf>
    <xf numFmtId="0" fontId="14" fillId="0" borderId="7" xfId="2" applyFill="1" applyBorder="1" applyAlignment="1" applyProtection="1">
      <alignment horizontal="center" vertical="center" textRotation="90"/>
      <protection locked="0"/>
    </xf>
    <xf numFmtId="0" fontId="13" fillId="0" borderId="7" xfId="0" applyFont="1" applyFill="1" applyBorder="1" applyAlignment="1">
      <alignment horizontal="center" vertical="center"/>
    </xf>
    <xf numFmtId="0" fontId="14" fillId="0" borderId="7" xfId="2" applyFill="1" applyBorder="1" applyAlignment="1" applyProtection="1">
      <alignment horizontal="center" vertical="center" textRotation="90"/>
      <protection locked="0"/>
    </xf>
    <xf numFmtId="0" fontId="14" fillId="0" borderId="7" xfId="2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center"/>
    </xf>
    <xf numFmtId="0" fontId="14" fillId="0" borderId="7" xfId="2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top" wrapText="1"/>
    </xf>
    <xf numFmtId="0" fontId="1" fillId="3" borderId="2" xfId="0" applyFont="1" applyFill="1" applyBorder="1" applyAlignment="1">
      <alignment wrapText="1"/>
    </xf>
    <xf numFmtId="0" fontId="17" fillId="0" borderId="7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wrapText="1"/>
    </xf>
    <xf numFmtId="0" fontId="17" fillId="5" borderId="7" xfId="0" applyFont="1" applyFill="1" applyBorder="1" applyAlignment="1">
      <alignment vertical="center" wrapText="1"/>
    </xf>
    <xf numFmtId="0" fontId="17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wrapText="1"/>
    </xf>
    <xf numFmtId="0" fontId="18" fillId="5" borderId="7" xfId="0" applyFont="1" applyFill="1" applyBorder="1" applyAlignment="1">
      <alignment horizontal="center" vertical="center"/>
    </xf>
    <xf numFmtId="0" fontId="19" fillId="0" borderId="0" xfId="0" applyFont="1" applyFill="1"/>
    <xf numFmtId="0" fontId="1" fillId="5" borderId="7" xfId="0" applyFont="1" applyFill="1" applyBorder="1" applyAlignment="1">
      <alignment horizontal="center" vertical="center"/>
    </xf>
    <xf numFmtId="0" fontId="1" fillId="0" borderId="0" xfId="0" applyFont="1" applyFill="1"/>
    <xf numFmtId="0" fontId="17" fillId="5" borderId="7" xfId="0" applyFont="1" applyFill="1" applyBorder="1" applyAlignment="1">
      <alignment wrapText="1"/>
    </xf>
    <xf numFmtId="0" fontId="17" fillId="5" borderId="7" xfId="0" applyFont="1" applyFill="1" applyBorder="1"/>
    <xf numFmtId="0" fontId="17" fillId="2" borderId="7" xfId="0" applyFont="1" applyFill="1" applyBorder="1" applyAlignment="1">
      <alignment horizontal="center" vertical="center"/>
    </xf>
    <xf numFmtId="0" fontId="13" fillId="5" borderId="0" xfId="0" applyFont="1" applyFill="1"/>
    <xf numFmtId="0" fontId="2" fillId="5" borderId="2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/>
    </xf>
    <xf numFmtId="0" fontId="9" fillId="0" borderId="7" xfId="2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/>
    <xf numFmtId="0" fontId="9" fillId="0" borderId="7" xfId="2" applyFont="1" applyFill="1" applyBorder="1" applyAlignment="1" applyProtection="1">
      <alignment horizontal="center" vertical="center" textRotation="90"/>
      <protection locked="0"/>
    </xf>
    <xf numFmtId="0" fontId="9" fillId="0" borderId="7" xfId="2" applyFont="1" applyFill="1" applyBorder="1" applyAlignment="1" applyProtection="1">
      <alignment horizontal="left" vertical="center" textRotation="90"/>
      <protection locked="0"/>
    </xf>
    <xf numFmtId="0" fontId="17" fillId="0" borderId="0" xfId="0" applyFont="1" applyFill="1"/>
    <xf numFmtId="0" fontId="17" fillId="5" borderId="7" xfId="0" applyFont="1" applyFill="1" applyBorder="1" applyAlignment="1">
      <alignment vertical="top" wrapText="1"/>
    </xf>
    <xf numFmtId="0" fontId="18" fillId="5" borderId="7" xfId="0" applyFont="1" applyFill="1" applyBorder="1" applyAlignment="1">
      <alignment vertical="top" wrapText="1"/>
    </xf>
    <xf numFmtId="0" fontId="2" fillId="5" borderId="7" xfId="0" applyFont="1" applyFill="1" applyBorder="1" applyAlignment="1">
      <alignment wrapText="1"/>
    </xf>
    <xf numFmtId="0" fontId="17" fillId="5" borderId="0" xfId="0" applyFont="1" applyFill="1"/>
    <xf numFmtId="0" fontId="1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2" borderId="7" xfId="0" applyFill="1" applyBorder="1" applyAlignment="1"/>
    <xf numFmtId="0" fontId="8" fillId="6" borderId="7" xfId="0" applyFont="1" applyFill="1" applyBorder="1" applyAlignment="1">
      <alignment horizontal="center" vertical="center"/>
    </xf>
    <xf numFmtId="0" fontId="8" fillId="6" borderId="0" xfId="0" applyFont="1" applyFill="1"/>
    <xf numFmtId="0" fontId="5" fillId="2" borderId="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wrapText="1"/>
    </xf>
    <xf numFmtId="0" fontId="17" fillId="2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 applyProtection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" fillId="8" borderId="4" xfId="0" applyFont="1" applyFill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left" vertical="center" wrapText="1"/>
    </xf>
    <xf numFmtId="49" fontId="1" fillId="8" borderId="5" xfId="0" applyNumberFormat="1" applyFont="1" applyFill="1" applyBorder="1" applyAlignment="1">
      <alignment horizontal="left" vertical="center" wrapText="1"/>
    </xf>
    <xf numFmtId="0" fontId="20" fillId="0" borderId="4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4" fillId="7" borderId="4" xfId="0" applyFont="1" applyFill="1" applyBorder="1" applyAlignment="1">
      <alignment wrapText="1"/>
    </xf>
    <xf numFmtId="0" fontId="24" fillId="7" borderId="5" xfId="0" applyFont="1" applyFill="1" applyBorder="1" applyAlignment="1">
      <alignment wrapText="1"/>
    </xf>
    <xf numFmtId="0" fontId="23" fillId="0" borderId="4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/>
    <xf numFmtId="0" fontId="25" fillId="7" borderId="4" xfId="0" applyFont="1" applyFill="1" applyBorder="1" applyAlignment="1">
      <alignment vertical="top" wrapText="1"/>
    </xf>
    <xf numFmtId="0" fontId="25" fillId="7" borderId="5" xfId="0" applyFont="1" applyFill="1" applyBorder="1" applyAlignment="1">
      <alignment vertical="top" wrapText="1"/>
    </xf>
    <xf numFmtId="0" fontId="26" fillId="7" borderId="4" xfId="0" applyFont="1" applyFill="1" applyBorder="1" applyAlignment="1">
      <alignment vertical="top" wrapText="1"/>
    </xf>
    <xf numFmtId="0" fontId="26" fillId="7" borderId="5" xfId="0" applyFont="1" applyFill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2" fillId="9" borderId="4" xfId="0" applyFont="1" applyFill="1" applyBorder="1" applyAlignment="1">
      <alignment wrapText="1"/>
    </xf>
    <xf numFmtId="0" fontId="2" fillId="9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2" fillId="9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24" fillId="7" borderId="4" xfId="0" applyFont="1" applyFill="1" applyBorder="1" applyAlignment="1">
      <alignment vertical="center" wrapText="1"/>
    </xf>
    <xf numFmtId="0" fontId="24" fillId="7" borderId="5" xfId="0" applyFont="1" applyFill="1" applyBorder="1" applyAlignment="1">
      <alignment vertical="center" wrapText="1"/>
    </xf>
    <xf numFmtId="0" fontId="23" fillId="0" borderId="5" xfId="0" applyFont="1" applyBorder="1" applyAlignment="1">
      <alignment wrapText="1"/>
    </xf>
    <xf numFmtId="0" fontId="27" fillId="7" borderId="5" xfId="0" applyFont="1" applyFill="1" applyBorder="1"/>
    <xf numFmtId="0" fontId="28" fillId="10" borderId="7" xfId="0" applyFont="1" applyFill="1" applyBorder="1" applyAlignment="1">
      <alignment wrapText="1"/>
    </xf>
    <xf numFmtId="0" fontId="29" fillId="10" borderId="3" xfId="0" applyFont="1" applyFill="1" applyBorder="1"/>
    <xf numFmtId="0" fontId="23" fillId="0" borderId="0" xfId="0" applyFont="1"/>
    <xf numFmtId="0" fontId="8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left" vertical="center" wrapText="1"/>
    </xf>
    <xf numFmtId="0" fontId="13" fillId="11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30" fillId="3" borderId="7" xfId="0" applyFont="1" applyFill="1" applyBorder="1" applyAlignment="1">
      <alignment horizontal="center" vertical="center"/>
    </xf>
    <xf numFmtId="0" fontId="30" fillId="3" borderId="0" xfId="0" applyFont="1" applyFill="1"/>
    <xf numFmtId="0" fontId="16" fillId="3" borderId="0" xfId="0" applyFont="1" applyFill="1"/>
    <xf numFmtId="0" fontId="10" fillId="5" borderId="0" xfId="0" applyFont="1" applyFill="1"/>
    <xf numFmtId="0" fontId="13" fillId="5" borderId="0" xfId="0" applyFont="1" applyFill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4" fillId="0" borderId="7" xfId="2" applyFill="1" applyBorder="1" applyAlignment="1" applyProtection="1">
      <alignment horizontal="center" vertical="center" textRotation="90"/>
      <protection locked="0"/>
    </xf>
    <xf numFmtId="0" fontId="14" fillId="0" borderId="7" xfId="2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8" fillId="5" borderId="7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17" fillId="2" borderId="2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left" wrapText="1"/>
    </xf>
    <xf numFmtId="0" fontId="24" fillId="7" borderId="2" xfId="0" applyFont="1" applyFill="1" applyBorder="1"/>
    <xf numFmtId="0" fontId="24" fillId="7" borderId="3" xfId="0" applyFont="1" applyFill="1" applyBorder="1"/>
    <xf numFmtId="0" fontId="17" fillId="2" borderId="1" xfId="0" applyFont="1" applyFill="1" applyBorder="1" applyAlignment="1">
      <alignment wrapText="1"/>
    </xf>
    <xf numFmtId="0" fontId="9" fillId="0" borderId="7" xfId="2" applyFont="1" applyFill="1" applyBorder="1" applyAlignment="1" applyProtection="1">
      <alignment horizontal="center" vertical="center"/>
      <protection locked="0"/>
    </xf>
    <xf numFmtId="0" fontId="24" fillId="10" borderId="2" xfId="0" applyFont="1" applyFill="1" applyBorder="1" applyAlignment="1">
      <alignment wrapText="1"/>
    </xf>
    <xf numFmtId="0" fontId="24" fillId="10" borderId="3" xfId="0" applyFont="1" applyFill="1" applyBorder="1" applyAlignment="1">
      <alignment wrapText="1"/>
    </xf>
    <xf numFmtId="0" fontId="9" fillId="0" borderId="7" xfId="2" applyFont="1" applyFill="1" applyBorder="1" applyAlignment="1" applyProtection="1">
      <alignment horizontal="center" vertical="center" textRotation="90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 applyAlignment="1">
      <alignment horizontal="right"/>
    </xf>
    <xf numFmtId="0" fontId="31" fillId="0" borderId="0" xfId="0" applyFont="1" applyAlignment="1"/>
    <xf numFmtId="0" fontId="0" fillId="0" borderId="0" xfId="0" applyBorder="1"/>
    <xf numFmtId="0" fontId="33" fillId="0" borderId="0" xfId="0" applyFont="1" applyAlignment="1"/>
    <xf numFmtId="0" fontId="0" fillId="0" borderId="0" xfId="0" applyAlignment="1"/>
    <xf numFmtId="0" fontId="3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0" applyFont="1" applyAlignment="1"/>
    <xf numFmtId="0" fontId="35" fillId="0" borderId="0" xfId="0" applyFont="1" applyAlignment="1"/>
    <xf numFmtId="0" fontId="3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3">
    <cellStyle name="Обычный" xfId="0" builtinId="0"/>
    <cellStyle name="Обычный 2" xfId="1"/>
    <cellStyle name="Обычный 4" xfId="2"/>
  </cellStyles>
  <dxfs count="15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3"/>
  <sheetViews>
    <sheetView tabSelected="1" topLeftCell="A10" workbookViewId="0">
      <selection activeCell="H36" sqref="H36"/>
    </sheetView>
  </sheetViews>
  <sheetFormatPr defaultRowHeight="14.4"/>
  <sheetData>
    <row r="1" spans="1:101" ht="18">
      <c r="B1" s="159"/>
      <c r="C1" s="160"/>
      <c r="J1" s="161" t="s">
        <v>216</v>
      </c>
      <c r="K1" s="161"/>
      <c r="L1" s="161"/>
      <c r="M1" s="161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</row>
    <row r="2" spans="1:101" ht="18">
      <c r="C2" s="160"/>
      <c r="J2" s="163" t="s">
        <v>227</v>
      </c>
      <c r="K2" s="164"/>
      <c r="L2" s="164"/>
      <c r="M2" s="164"/>
      <c r="N2" s="164"/>
      <c r="O2" s="164"/>
      <c r="P2" s="164"/>
      <c r="Q2" s="164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</row>
    <row r="3" spans="1:101">
      <c r="C3" s="165"/>
      <c r="J3" t="s">
        <v>226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</row>
    <row r="4" spans="1:101" ht="18">
      <c r="C4" s="160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</row>
    <row r="5" spans="1:101" ht="15.6">
      <c r="A5" s="166" t="s">
        <v>217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</row>
    <row r="6" spans="1:101" ht="16.2">
      <c r="A6" s="168" t="s">
        <v>218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</row>
    <row r="7" spans="1:101" ht="15.6">
      <c r="A7" s="136" t="s">
        <v>219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</row>
    <row r="8" spans="1:101" ht="15.6">
      <c r="A8" s="137" t="s">
        <v>220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</row>
    <row r="9" spans="1:101" ht="15.6">
      <c r="A9" s="171" t="s">
        <v>221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</row>
    <row r="10" spans="1:101" ht="18">
      <c r="A10" s="173"/>
      <c r="B10" s="164"/>
      <c r="C10" s="164"/>
      <c r="D10" s="164"/>
      <c r="E10" s="174" t="s">
        <v>222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</row>
    <row r="11" spans="1:101" ht="18">
      <c r="A11" s="173"/>
      <c r="B11" s="164"/>
      <c r="C11" s="164"/>
      <c r="D11" s="164"/>
      <c r="E11" s="174" t="s">
        <v>223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</row>
    <row r="12" spans="1:101" ht="18">
      <c r="C12" s="173"/>
      <c r="E12" s="174" t="s">
        <v>224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</row>
    <row r="13" spans="1:101" ht="18">
      <c r="E13" s="174" t="s">
        <v>225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</row>
    <row r="14" spans="1:101" ht="15.6">
      <c r="E14" s="174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</row>
    <row r="15" spans="1:101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</row>
    <row r="16" spans="1:10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</row>
    <row r="17" spans="1:10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</row>
    <row r="18" spans="1:10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</row>
    <row r="19" spans="1:10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</row>
    <row r="20" spans="1:10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</row>
    <row r="21" spans="1:10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</row>
    <row r="22" spans="1:10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</row>
    <row r="23" spans="1:10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</row>
    <row r="24" spans="1:10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</row>
    <row r="25" spans="1:10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</row>
    <row r="26" spans="1:10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</row>
    <row r="27" spans="1:10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</row>
    <row r="28" spans="1:101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</row>
    <row r="29" spans="1:10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</row>
    <row r="30" spans="1:10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</row>
    <row r="31" spans="1:10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</row>
    <row r="32" spans="1:10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</row>
    <row r="33" spans="1:10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</row>
  </sheetData>
  <mergeCells count="11">
    <mergeCell ref="E10:Q10"/>
    <mergeCell ref="E11:Q11"/>
    <mergeCell ref="E12:Q12"/>
    <mergeCell ref="E13:Q13"/>
    <mergeCell ref="E14:Q14"/>
    <mergeCell ref="J1:M1"/>
    <mergeCell ref="A5:Q5"/>
    <mergeCell ref="A6:Q6"/>
    <mergeCell ref="A7:Q7"/>
    <mergeCell ref="A8:Q8"/>
    <mergeCell ref="A9:Q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1"/>
  <sheetViews>
    <sheetView topLeftCell="A3" zoomScale="85" zoomScaleNormal="85" workbookViewId="0">
      <selection activeCell="B43" sqref="B43"/>
    </sheetView>
  </sheetViews>
  <sheetFormatPr defaultColWidth="9.109375" defaultRowHeight="13.2"/>
  <cols>
    <col min="1" max="1" width="12.5546875" style="18" customWidth="1"/>
    <col min="2" max="2" width="82.5546875" style="18" customWidth="1"/>
    <col min="3" max="45" width="5.109375" style="32" customWidth="1"/>
    <col min="46" max="55" width="5.109375" style="18" customWidth="1"/>
    <col min="56" max="56" width="11.6640625" style="18" bestFit="1" customWidth="1"/>
    <col min="57" max="16384" width="9.109375" style="18"/>
  </cols>
  <sheetData>
    <row r="1" spans="1:56" s="14" customFormat="1" ht="18">
      <c r="A1" s="13" t="s">
        <v>186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56" s="14" customFormat="1" ht="18">
      <c r="A2" s="13" t="s">
        <v>104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56">
      <c r="A3" s="141" t="s">
        <v>3</v>
      </c>
      <c r="B3" s="141" t="s">
        <v>105</v>
      </c>
      <c r="C3" s="139" t="s">
        <v>68</v>
      </c>
      <c r="D3" s="139"/>
      <c r="E3" s="139"/>
      <c r="F3" s="139"/>
      <c r="G3" s="138" t="s">
        <v>106</v>
      </c>
      <c r="H3" s="139" t="s">
        <v>69</v>
      </c>
      <c r="I3" s="139"/>
      <c r="J3" s="139"/>
      <c r="K3" s="138" t="s">
        <v>107</v>
      </c>
      <c r="L3" s="139" t="s">
        <v>70</v>
      </c>
      <c r="M3" s="139"/>
      <c r="N3" s="139"/>
      <c r="O3" s="16"/>
      <c r="P3" s="139" t="s">
        <v>71</v>
      </c>
      <c r="Q3" s="139"/>
      <c r="R3" s="139"/>
      <c r="S3" s="139"/>
      <c r="T3" s="138" t="s">
        <v>108</v>
      </c>
      <c r="U3" s="139" t="s">
        <v>72</v>
      </c>
      <c r="V3" s="139"/>
      <c r="W3" s="139"/>
      <c r="X3" s="138" t="s">
        <v>109</v>
      </c>
      <c r="Y3" s="139" t="s">
        <v>73</v>
      </c>
      <c r="Z3" s="139"/>
      <c r="AA3" s="139"/>
      <c r="AB3" s="138" t="s">
        <v>110</v>
      </c>
      <c r="AC3" s="139" t="s">
        <v>74</v>
      </c>
      <c r="AD3" s="139"/>
      <c r="AE3" s="139"/>
      <c r="AF3" s="139"/>
      <c r="AG3" s="138" t="s">
        <v>111</v>
      </c>
      <c r="AH3" s="139" t="s">
        <v>75</v>
      </c>
      <c r="AI3" s="139"/>
      <c r="AJ3" s="139"/>
      <c r="AK3" s="138" t="s">
        <v>112</v>
      </c>
      <c r="AL3" s="139" t="s">
        <v>76</v>
      </c>
      <c r="AM3" s="139"/>
      <c r="AN3" s="139"/>
      <c r="AO3" s="139"/>
      <c r="AP3" s="139" t="s">
        <v>77</v>
      </c>
      <c r="AQ3" s="139"/>
      <c r="AR3" s="139"/>
      <c r="AS3" s="139"/>
      <c r="AT3" s="138" t="s">
        <v>113</v>
      </c>
      <c r="AU3" s="139" t="s">
        <v>78</v>
      </c>
      <c r="AV3" s="139"/>
      <c r="AW3" s="139"/>
      <c r="AX3" s="138" t="s">
        <v>114</v>
      </c>
      <c r="AY3" s="139" t="s">
        <v>79</v>
      </c>
      <c r="AZ3" s="139"/>
      <c r="BA3" s="139"/>
      <c r="BB3" s="139"/>
      <c r="BC3" s="39"/>
      <c r="BD3" s="17"/>
    </row>
    <row r="4" spans="1:56" ht="70.95" customHeight="1">
      <c r="A4" s="141"/>
      <c r="B4" s="141"/>
      <c r="C4" s="19" t="s">
        <v>115</v>
      </c>
      <c r="D4" s="19" t="s">
        <v>116</v>
      </c>
      <c r="E4" s="19" t="s">
        <v>117</v>
      </c>
      <c r="F4" s="19" t="s">
        <v>118</v>
      </c>
      <c r="G4" s="138"/>
      <c r="H4" s="19" t="s">
        <v>119</v>
      </c>
      <c r="I4" s="19" t="s">
        <v>120</v>
      </c>
      <c r="J4" s="19" t="s">
        <v>121</v>
      </c>
      <c r="K4" s="138"/>
      <c r="L4" s="19" t="s">
        <v>122</v>
      </c>
      <c r="M4" s="19" t="s">
        <v>123</v>
      </c>
      <c r="N4" s="19" t="s">
        <v>124</v>
      </c>
      <c r="O4" s="19" t="s">
        <v>125</v>
      </c>
      <c r="P4" s="19" t="s">
        <v>115</v>
      </c>
      <c r="Q4" s="19" t="s">
        <v>116</v>
      </c>
      <c r="R4" s="19" t="s">
        <v>117</v>
      </c>
      <c r="S4" s="19" t="s">
        <v>118</v>
      </c>
      <c r="T4" s="138"/>
      <c r="U4" s="19" t="s">
        <v>126</v>
      </c>
      <c r="V4" s="19" t="s">
        <v>127</v>
      </c>
      <c r="W4" s="19" t="s">
        <v>128</v>
      </c>
      <c r="X4" s="138"/>
      <c r="Y4" s="19" t="s">
        <v>129</v>
      </c>
      <c r="Z4" s="19" t="s">
        <v>130</v>
      </c>
      <c r="AA4" s="19" t="s">
        <v>131</v>
      </c>
      <c r="AB4" s="138"/>
      <c r="AC4" s="19" t="s">
        <v>129</v>
      </c>
      <c r="AD4" s="19" t="s">
        <v>130</v>
      </c>
      <c r="AE4" s="19" t="s">
        <v>131</v>
      </c>
      <c r="AF4" s="19" t="s">
        <v>132</v>
      </c>
      <c r="AG4" s="138"/>
      <c r="AH4" s="19" t="s">
        <v>119</v>
      </c>
      <c r="AI4" s="19" t="s">
        <v>120</v>
      </c>
      <c r="AJ4" s="19" t="s">
        <v>121</v>
      </c>
      <c r="AK4" s="138"/>
      <c r="AL4" s="19" t="s">
        <v>133</v>
      </c>
      <c r="AM4" s="19" t="s">
        <v>134</v>
      </c>
      <c r="AN4" s="19" t="s">
        <v>135</v>
      </c>
      <c r="AO4" s="19" t="s">
        <v>136</v>
      </c>
      <c r="AP4" s="19" t="s">
        <v>115</v>
      </c>
      <c r="AQ4" s="19" t="s">
        <v>116</v>
      </c>
      <c r="AR4" s="19" t="s">
        <v>117</v>
      </c>
      <c r="AS4" s="19" t="s">
        <v>118</v>
      </c>
      <c r="AT4" s="138"/>
      <c r="AU4" s="19" t="s">
        <v>119</v>
      </c>
      <c r="AV4" s="19" t="s">
        <v>120</v>
      </c>
      <c r="AW4" s="19" t="s">
        <v>121</v>
      </c>
      <c r="AX4" s="138"/>
      <c r="AY4" s="19" t="s">
        <v>122</v>
      </c>
      <c r="AZ4" s="19" t="s">
        <v>123</v>
      </c>
      <c r="BA4" s="19" t="s">
        <v>124</v>
      </c>
      <c r="BB4" s="20" t="s">
        <v>137</v>
      </c>
      <c r="BC4" s="20" t="s">
        <v>156</v>
      </c>
      <c r="BD4" s="17"/>
    </row>
    <row r="5" spans="1:56">
      <c r="A5" s="141"/>
      <c r="B5" s="141"/>
      <c r="C5" s="140" t="s">
        <v>138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6">
      <c r="A6" s="141"/>
      <c r="B6" s="141"/>
      <c r="C6" s="21">
        <v>35</v>
      </c>
      <c r="D6" s="21">
        <v>36</v>
      </c>
      <c r="E6" s="21">
        <v>37</v>
      </c>
      <c r="F6" s="21">
        <v>38</v>
      </c>
      <c r="G6" s="21">
        <v>39</v>
      </c>
      <c r="H6" s="21">
        <v>40</v>
      </c>
      <c r="I6" s="21">
        <v>41</v>
      </c>
      <c r="J6" s="21">
        <v>42</v>
      </c>
      <c r="K6" s="21">
        <v>43</v>
      </c>
      <c r="L6" s="21">
        <v>44</v>
      </c>
      <c r="M6" s="21">
        <v>45</v>
      </c>
      <c r="N6" s="21">
        <v>46</v>
      </c>
      <c r="O6" s="21">
        <v>47</v>
      </c>
      <c r="P6" s="21">
        <v>48</v>
      </c>
      <c r="Q6" s="21">
        <v>49</v>
      </c>
      <c r="R6" s="21">
        <v>50</v>
      </c>
      <c r="S6" s="21">
        <v>51</v>
      </c>
      <c r="T6" s="21">
        <v>52</v>
      </c>
      <c r="U6" s="21">
        <v>1</v>
      </c>
      <c r="V6" s="21">
        <v>2</v>
      </c>
      <c r="W6" s="21">
        <v>3</v>
      </c>
      <c r="X6" s="21">
        <v>4</v>
      </c>
      <c r="Y6" s="21">
        <v>5</v>
      </c>
      <c r="Z6" s="21">
        <v>6</v>
      </c>
      <c r="AA6" s="21">
        <v>7</v>
      </c>
      <c r="AB6" s="21">
        <v>8</v>
      </c>
      <c r="AC6" s="21">
        <v>9</v>
      </c>
      <c r="AD6" s="21">
        <v>10</v>
      </c>
      <c r="AE6" s="21">
        <v>11</v>
      </c>
      <c r="AF6" s="21">
        <v>12</v>
      </c>
      <c r="AG6" s="21">
        <v>13</v>
      </c>
      <c r="AH6" s="21">
        <v>14</v>
      </c>
      <c r="AI6" s="21">
        <v>15</v>
      </c>
      <c r="AJ6" s="21">
        <v>16</v>
      </c>
      <c r="AK6" s="21">
        <v>17</v>
      </c>
      <c r="AL6" s="21">
        <v>18</v>
      </c>
      <c r="AM6" s="21">
        <v>19</v>
      </c>
      <c r="AN6" s="21">
        <v>20</v>
      </c>
      <c r="AO6" s="21">
        <v>21</v>
      </c>
      <c r="AP6" s="21">
        <v>22</v>
      </c>
      <c r="AQ6" s="21">
        <v>23</v>
      </c>
      <c r="AR6" s="21">
        <v>24</v>
      </c>
      <c r="AS6" s="21">
        <v>25</v>
      </c>
      <c r="AT6" s="21">
        <v>26</v>
      </c>
      <c r="AU6" s="21">
        <v>27</v>
      </c>
      <c r="AV6" s="17"/>
      <c r="AW6" s="17"/>
      <c r="AX6" s="17"/>
      <c r="AY6" s="17"/>
      <c r="AZ6" s="17"/>
      <c r="BA6" s="17"/>
      <c r="BB6" s="17"/>
      <c r="BC6" s="17"/>
      <c r="BD6" s="17"/>
    </row>
    <row r="7" spans="1:56">
      <c r="A7" s="141"/>
      <c r="B7" s="141"/>
      <c r="C7" s="140" t="s">
        <v>139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21"/>
      <c r="AU7" s="21"/>
      <c r="AV7" s="17"/>
      <c r="AW7" s="17"/>
      <c r="AX7" s="17"/>
      <c r="AY7" s="17"/>
      <c r="AZ7" s="17"/>
      <c r="BA7" s="17"/>
      <c r="BB7" s="17"/>
      <c r="BC7" s="17"/>
      <c r="BD7" s="17"/>
    </row>
    <row r="8" spans="1:56">
      <c r="A8" s="141"/>
      <c r="B8" s="141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21">
        <v>13</v>
      </c>
      <c r="P8" s="21">
        <v>14</v>
      </c>
      <c r="Q8" s="21">
        <v>15</v>
      </c>
      <c r="R8" s="21">
        <v>16</v>
      </c>
      <c r="S8" s="21">
        <v>17</v>
      </c>
      <c r="T8" s="21">
        <v>18</v>
      </c>
      <c r="U8" s="21">
        <v>19</v>
      </c>
      <c r="V8" s="21">
        <v>20</v>
      </c>
      <c r="W8" s="21">
        <v>21</v>
      </c>
      <c r="X8" s="21">
        <v>22</v>
      </c>
      <c r="Y8" s="21">
        <v>23</v>
      </c>
      <c r="Z8" s="21">
        <v>24</v>
      </c>
      <c r="AA8" s="21">
        <v>25</v>
      </c>
      <c r="AB8" s="21">
        <v>26</v>
      </c>
      <c r="AC8" s="21">
        <v>27</v>
      </c>
      <c r="AD8" s="21">
        <v>28</v>
      </c>
      <c r="AE8" s="21">
        <v>29</v>
      </c>
      <c r="AF8" s="21">
        <v>30</v>
      </c>
      <c r="AG8" s="21">
        <v>31</v>
      </c>
      <c r="AH8" s="21">
        <v>32</v>
      </c>
      <c r="AI8" s="21">
        <v>33</v>
      </c>
      <c r="AJ8" s="21">
        <v>34</v>
      </c>
      <c r="AK8" s="21">
        <v>35</v>
      </c>
      <c r="AL8" s="21">
        <v>36</v>
      </c>
      <c r="AM8" s="21">
        <v>37</v>
      </c>
      <c r="AN8" s="21">
        <v>38</v>
      </c>
      <c r="AO8" s="21">
        <v>39</v>
      </c>
      <c r="AP8" s="21">
        <v>40</v>
      </c>
      <c r="AQ8" s="21">
        <v>41</v>
      </c>
      <c r="AR8" s="21">
        <v>42</v>
      </c>
      <c r="AS8" s="21">
        <v>43</v>
      </c>
      <c r="AT8" s="21">
        <v>44</v>
      </c>
      <c r="AU8" s="21">
        <v>45</v>
      </c>
      <c r="AV8" s="17"/>
      <c r="AW8" s="17"/>
      <c r="AX8" s="17"/>
      <c r="AY8" s="17"/>
      <c r="AZ8" s="17"/>
      <c r="BA8" s="17"/>
      <c r="BB8" s="17"/>
      <c r="BC8" s="17"/>
      <c r="BD8" s="17"/>
    </row>
    <row r="9" spans="1:56" s="23" customFormat="1">
      <c r="A9" s="142" t="s">
        <v>140</v>
      </c>
      <c r="B9" s="142"/>
      <c r="C9" s="22">
        <f t="shared" ref="C9:S9" si="0">SUM(C10:C25)</f>
        <v>36</v>
      </c>
      <c r="D9" s="22">
        <f t="shared" si="0"/>
        <v>36</v>
      </c>
      <c r="E9" s="22">
        <f t="shared" si="0"/>
        <v>36</v>
      </c>
      <c r="F9" s="22">
        <f t="shared" si="0"/>
        <v>36</v>
      </c>
      <c r="G9" s="22">
        <f t="shared" si="0"/>
        <v>36</v>
      </c>
      <c r="H9" s="22">
        <f t="shared" si="0"/>
        <v>36</v>
      </c>
      <c r="I9" s="22">
        <f t="shared" si="0"/>
        <v>36</v>
      </c>
      <c r="J9" s="22">
        <f t="shared" si="0"/>
        <v>36</v>
      </c>
      <c r="K9" s="22">
        <f t="shared" si="0"/>
        <v>36</v>
      </c>
      <c r="L9" s="22">
        <f t="shared" si="0"/>
        <v>36</v>
      </c>
      <c r="M9" s="22">
        <f t="shared" si="0"/>
        <v>36</v>
      </c>
      <c r="N9" s="22">
        <f t="shared" si="0"/>
        <v>36</v>
      </c>
      <c r="O9" s="22">
        <f t="shared" si="0"/>
        <v>36</v>
      </c>
      <c r="P9" s="22">
        <f t="shared" si="0"/>
        <v>36</v>
      </c>
      <c r="Q9" s="22">
        <f t="shared" si="0"/>
        <v>36</v>
      </c>
      <c r="R9" s="22">
        <f t="shared" si="0"/>
        <v>36</v>
      </c>
      <c r="S9" s="22">
        <f t="shared" si="0"/>
        <v>36</v>
      </c>
      <c r="T9" s="22" t="s">
        <v>80</v>
      </c>
      <c r="U9" s="22" t="s">
        <v>80</v>
      </c>
      <c r="V9" s="22">
        <f t="shared" ref="V9:AS9" si="1">SUM(V10:V25)</f>
        <v>36</v>
      </c>
      <c r="W9" s="22">
        <f t="shared" si="1"/>
        <v>36</v>
      </c>
      <c r="X9" s="22">
        <f t="shared" si="1"/>
        <v>36</v>
      </c>
      <c r="Y9" s="22">
        <f t="shared" si="1"/>
        <v>36</v>
      </c>
      <c r="Z9" s="22">
        <f t="shared" si="1"/>
        <v>36</v>
      </c>
      <c r="AA9" s="22">
        <f t="shared" si="1"/>
        <v>36</v>
      </c>
      <c r="AB9" s="22">
        <f t="shared" si="1"/>
        <v>36</v>
      </c>
      <c r="AC9" s="22">
        <f t="shared" si="1"/>
        <v>36</v>
      </c>
      <c r="AD9" s="22">
        <f t="shared" si="1"/>
        <v>36</v>
      </c>
      <c r="AE9" s="22">
        <f t="shared" si="1"/>
        <v>36</v>
      </c>
      <c r="AF9" s="22">
        <f t="shared" si="1"/>
        <v>36</v>
      </c>
      <c r="AG9" s="22">
        <f t="shared" si="1"/>
        <v>35</v>
      </c>
      <c r="AH9" s="22">
        <f t="shared" si="1"/>
        <v>36</v>
      </c>
      <c r="AI9" s="22">
        <f t="shared" si="1"/>
        <v>36</v>
      </c>
      <c r="AJ9" s="22">
        <f t="shared" si="1"/>
        <v>36</v>
      </c>
      <c r="AK9" s="22">
        <f t="shared" si="1"/>
        <v>36</v>
      </c>
      <c r="AL9" s="22">
        <f t="shared" si="1"/>
        <v>36</v>
      </c>
      <c r="AM9" s="22">
        <f t="shared" si="1"/>
        <v>35</v>
      </c>
      <c r="AN9" s="22">
        <f t="shared" si="1"/>
        <v>36</v>
      </c>
      <c r="AO9" s="22">
        <f t="shared" si="1"/>
        <v>34</v>
      </c>
      <c r="AP9" s="22">
        <f t="shared" si="1"/>
        <v>36</v>
      </c>
      <c r="AQ9" s="22">
        <f t="shared" si="1"/>
        <v>36</v>
      </c>
      <c r="AR9" s="22">
        <f t="shared" si="1"/>
        <v>0</v>
      </c>
      <c r="AS9" s="22">
        <f t="shared" si="1"/>
        <v>0</v>
      </c>
      <c r="AT9" s="22" t="s">
        <v>80</v>
      </c>
      <c r="AU9" s="22" t="s">
        <v>80</v>
      </c>
      <c r="AV9" s="22" t="s">
        <v>80</v>
      </c>
      <c r="AW9" s="22" t="s">
        <v>80</v>
      </c>
      <c r="AX9" s="22" t="s">
        <v>80</v>
      </c>
      <c r="AY9" s="22" t="s">
        <v>80</v>
      </c>
      <c r="AZ9" s="22" t="s">
        <v>80</v>
      </c>
      <c r="BA9" s="22" t="s">
        <v>80</v>
      </c>
      <c r="BB9" s="22" t="s">
        <v>80</v>
      </c>
      <c r="BC9" s="22"/>
      <c r="BD9" s="22">
        <f>BD10+BD11+BD12+BD13+BD14+BD15+BD16+BD21+BD18+BD19+BD24+BD25</f>
        <v>962</v>
      </c>
    </row>
    <row r="10" spans="1:56" ht="15.6">
      <c r="A10" s="88" t="s">
        <v>187</v>
      </c>
      <c r="B10" s="1" t="s">
        <v>89</v>
      </c>
      <c r="C10" s="21">
        <v>2</v>
      </c>
      <c r="D10" s="89">
        <v>2</v>
      </c>
      <c r="E10" s="89">
        <v>2</v>
      </c>
      <c r="F10" s="89">
        <v>2</v>
      </c>
      <c r="G10" s="89">
        <v>2</v>
      </c>
      <c r="H10" s="89">
        <v>2</v>
      </c>
      <c r="I10" s="89">
        <v>2</v>
      </c>
      <c r="J10" s="89">
        <v>2</v>
      </c>
      <c r="K10" s="89">
        <v>2</v>
      </c>
      <c r="L10" s="89">
        <v>2</v>
      </c>
      <c r="M10" s="89">
        <v>2</v>
      </c>
      <c r="N10" s="89">
        <v>2</v>
      </c>
      <c r="O10" s="89">
        <v>2</v>
      </c>
      <c r="P10" s="89">
        <v>2</v>
      </c>
      <c r="Q10" s="89">
        <v>2</v>
      </c>
      <c r="R10" s="89">
        <v>2</v>
      </c>
      <c r="S10" s="89">
        <v>2</v>
      </c>
      <c r="T10" s="25" t="s">
        <v>80</v>
      </c>
      <c r="U10" s="25" t="s">
        <v>80</v>
      </c>
      <c r="V10" s="21">
        <v>2</v>
      </c>
      <c r="W10" s="89">
        <v>2</v>
      </c>
      <c r="X10" s="89">
        <v>2</v>
      </c>
      <c r="Y10" s="89">
        <v>2</v>
      </c>
      <c r="Z10" s="89">
        <v>2</v>
      </c>
      <c r="AA10" s="89">
        <v>2</v>
      </c>
      <c r="AB10" s="89">
        <v>2</v>
      </c>
      <c r="AC10" s="89">
        <v>2</v>
      </c>
      <c r="AD10" s="89">
        <v>2</v>
      </c>
      <c r="AE10" s="89">
        <v>2</v>
      </c>
      <c r="AF10" s="89">
        <v>2</v>
      </c>
      <c r="AG10" s="89">
        <v>2</v>
      </c>
      <c r="AH10" s="89">
        <v>2</v>
      </c>
      <c r="AI10" s="89">
        <v>2</v>
      </c>
      <c r="AJ10" s="89">
        <v>2</v>
      </c>
      <c r="AK10" s="89">
        <v>2</v>
      </c>
      <c r="AL10" s="89">
        <v>2</v>
      </c>
      <c r="AM10" s="89">
        <v>2</v>
      </c>
      <c r="AN10" s="89">
        <v>2</v>
      </c>
      <c r="AO10" s="89">
        <v>2</v>
      </c>
      <c r="AP10" s="89">
        <v>2</v>
      </c>
      <c r="AQ10" s="89">
        <v>2</v>
      </c>
      <c r="AR10" s="21"/>
      <c r="AS10" s="21"/>
      <c r="AT10" s="21" t="s">
        <v>80</v>
      </c>
      <c r="AU10" s="21" t="s">
        <v>80</v>
      </c>
      <c r="AV10" s="40" t="s">
        <v>80</v>
      </c>
      <c r="AW10" s="40" t="s">
        <v>80</v>
      </c>
      <c r="AX10" s="40" t="s">
        <v>80</v>
      </c>
      <c r="AY10" s="40" t="s">
        <v>80</v>
      </c>
      <c r="AZ10" s="40" t="s">
        <v>80</v>
      </c>
      <c r="BA10" s="40" t="s">
        <v>80</v>
      </c>
      <c r="BB10" s="40" t="s">
        <v>80</v>
      </c>
      <c r="BC10" s="40"/>
      <c r="BD10" s="21">
        <f>SUM(C10:AT10)</f>
        <v>78</v>
      </c>
    </row>
    <row r="11" spans="1:56" ht="15.6">
      <c r="A11" s="88" t="s">
        <v>188</v>
      </c>
      <c r="B11" s="1" t="s">
        <v>90</v>
      </c>
      <c r="C11" s="21">
        <v>2</v>
      </c>
      <c r="D11" s="21">
        <v>4</v>
      </c>
      <c r="E11" s="21">
        <v>2</v>
      </c>
      <c r="F11" s="21">
        <v>4</v>
      </c>
      <c r="G11" s="21">
        <v>2</v>
      </c>
      <c r="H11" s="21">
        <v>4</v>
      </c>
      <c r="I11" s="21">
        <v>2</v>
      </c>
      <c r="J11" s="21">
        <v>4</v>
      </c>
      <c r="K11" s="21">
        <v>2</v>
      </c>
      <c r="L11" s="21">
        <v>4</v>
      </c>
      <c r="M11" s="21">
        <v>2</v>
      </c>
      <c r="N11" s="21">
        <v>4</v>
      </c>
      <c r="O11" s="21">
        <v>2</v>
      </c>
      <c r="P11" s="21">
        <v>4</v>
      </c>
      <c r="Q11" s="21">
        <v>2</v>
      </c>
      <c r="R11" s="21">
        <v>4</v>
      </c>
      <c r="S11" s="21">
        <v>3</v>
      </c>
      <c r="T11" s="25" t="s">
        <v>80</v>
      </c>
      <c r="U11" s="25" t="s">
        <v>80</v>
      </c>
      <c r="V11" s="21">
        <v>4</v>
      </c>
      <c r="W11" s="21">
        <v>2</v>
      </c>
      <c r="X11" s="21">
        <v>4</v>
      </c>
      <c r="Y11" s="21">
        <v>2</v>
      </c>
      <c r="Z11" s="21">
        <v>4</v>
      </c>
      <c r="AA11" s="21">
        <v>2</v>
      </c>
      <c r="AB11" s="21">
        <v>4</v>
      </c>
      <c r="AC11" s="21">
        <v>2</v>
      </c>
      <c r="AD11" s="21">
        <v>4</v>
      </c>
      <c r="AE11" s="21">
        <v>2</v>
      </c>
      <c r="AF11" s="21">
        <v>4</v>
      </c>
      <c r="AG11" s="21">
        <v>2</v>
      </c>
      <c r="AH11" s="21">
        <v>4</v>
      </c>
      <c r="AI11" s="21">
        <v>2</v>
      </c>
      <c r="AJ11" s="21">
        <v>4</v>
      </c>
      <c r="AK11" s="21">
        <v>2</v>
      </c>
      <c r="AL11" s="21">
        <v>4</v>
      </c>
      <c r="AM11" s="21">
        <v>2</v>
      </c>
      <c r="AN11" s="21">
        <v>4</v>
      </c>
      <c r="AO11" s="21">
        <v>2</v>
      </c>
      <c r="AP11" s="21">
        <v>4</v>
      </c>
      <c r="AQ11" s="21">
        <v>2</v>
      </c>
      <c r="AR11" s="21"/>
      <c r="AS11" s="21"/>
      <c r="AT11" s="40" t="s">
        <v>80</v>
      </c>
      <c r="AU11" s="40" t="s">
        <v>80</v>
      </c>
      <c r="AV11" s="40" t="s">
        <v>80</v>
      </c>
      <c r="AW11" s="40" t="s">
        <v>80</v>
      </c>
      <c r="AX11" s="40" t="s">
        <v>80</v>
      </c>
      <c r="AY11" s="40" t="s">
        <v>80</v>
      </c>
      <c r="AZ11" s="40" t="s">
        <v>80</v>
      </c>
      <c r="BA11" s="40" t="s">
        <v>80</v>
      </c>
      <c r="BB11" s="40" t="s">
        <v>80</v>
      </c>
      <c r="BC11" s="89"/>
      <c r="BD11" s="21">
        <f t="shared" ref="BD11:BD25" si="2">SUM(C11:AT11)</f>
        <v>117</v>
      </c>
    </row>
    <row r="12" spans="1:56" ht="15.6">
      <c r="A12" s="88" t="s">
        <v>189</v>
      </c>
      <c r="B12" s="1" t="s">
        <v>91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5" t="s">
        <v>80</v>
      </c>
      <c r="U12" s="25" t="s">
        <v>80</v>
      </c>
      <c r="V12" s="21">
        <v>2</v>
      </c>
      <c r="W12" s="21">
        <v>2</v>
      </c>
      <c r="X12" s="21">
        <v>2</v>
      </c>
      <c r="Y12" s="21">
        <v>2</v>
      </c>
      <c r="Z12" s="21">
        <v>2</v>
      </c>
      <c r="AA12" s="21">
        <v>2</v>
      </c>
      <c r="AB12" s="89">
        <v>2</v>
      </c>
      <c r="AC12" s="89">
        <v>2</v>
      </c>
      <c r="AD12" s="89">
        <v>2</v>
      </c>
      <c r="AE12" s="89">
        <v>2</v>
      </c>
      <c r="AF12" s="89">
        <v>2</v>
      </c>
      <c r="AG12" s="89">
        <v>2</v>
      </c>
      <c r="AH12" s="89"/>
      <c r="AI12" s="89">
        <v>2</v>
      </c>
      <c r="AJ12" s="89"/>
      <c r="AK12" s="21">
        <v>2</v>
      </c>
      <c r="AL12" s="21"/>
      <c r="AM12" s="21">
        <v>2</v>
      </c>
      <c r="AN12" s="21">
        <v>2</v>
      </c>
      <c r="AO12" s="21">
        <v>2</v>
      </c>
      <c r="AP12" s="21"/>
      <c r="AQ12" s="21">
        <v>2</v>
      </c>
      <c r="AR12" s="21"/>
      <c r="AS12" s="21"/>
      <c r="AT12" s="40" t="s">
        <v>80</v>
      </c>
      <c r="AU12" s="40" t="s">
        <v>80</v>
      </c>
      <c r="AV12" s="40" t="s">
        <v>80</v>
      </c>
      <c r="AW12" s="40" t="s">
        <v>80</v>
      </c>
      <c r="AX12" s="40" t="s">
        <v>80</v>
      </c>
      <c r="AY12" s="40" t="s">
        <v>80</v>
      </c>
      <c r="AZ12" s="40" t="s">
        <v>80</v>
      </c>
      <c r="BA12" s="40" t="s">
        <v>80</v>
      </c>
      <c r="BB12" s="40" t="s">
        <v>80</v>
      </c>
      <c r="BC12" s="89"/>
      <c r="BD12" s="21">
        <f t="shared" si="2"/>
        <v>36</v>
      </c>
    </row>
    <row r="13" spans="1:56" ht="15.6">
      <c r="A13" s="88" t="s">
        <v>190</v>
      </c>
      <c r="B13" s="1" t="s">
        <v>4</v>
      </c>
      <c r="C13" s="21">
        <v>4</v>
      </c>
      <c r="D13" s="21">
        <v>2</v>
      </c>
      <c r="E13" s="21">
        <v>4</v>
      </c>
      <c r="F13" s="21">
        <v>2</v>
      </c>
      <c r="G13" s="21">
        <v>4</v>
      </c>
      <c r="H13" s="21">
        <v>2</v>
      </c>
      <c r="I13" s="21">
        <v>4</v>
      </c>
      <c r="J13" s="21">
        <v>2</v>
      </c>
      <c r="K13" s="21">
        <v>4</v>
      </c>
      <c r="L13" s="21">
        <v>2</v>
      </c>
      <c r="M13" s="21">
        <v>4</v>
      </c>
      <c r="N13" s="21">
        <v>2</v>
      </c>
      <c r="O13" s="21">
        <v>4</v>
      </c>
      <c r="P13" s="21">
        <v>2</v>
      </c>
      <c r="Q13" s="21">
        <v>4</v>
      </c>
      <c r="R13" s="21">
        <v>2</v>
      </c>
      <c r="S13" s="21">
        <v>3</v>
      </c>
      <c r="T13" s="25" t="s">
        <v>80</v>
      </c>
      <c r="U13" s="25" t="s">
        <v>80</v>
      </c>
      <c r="V13" s="21">
        <v>4</v>
      </c>
      <c r="W13" s="21">
        <v>2</v>
      </c>
      <c r="X13" s="21">
        <v>4</v>
      </c>
      <c r="Y13" s="21">
        <v>2</v>
      </c>
      <c r="Z13" s="21">
        <v>4</v>
      </c>
      <c r="AA13" s="21">
        <v>2</v>
      </c>
      <c r="AB13" s="21">
        <v>4</v>
      </c>
      <c r="AC13" s="21">
        <v>2</v>
      </c>
      <c r="AD13" s="21">
        <v>4</v>
      </c>
      <c r="AE13" s="21">
        <v>2</v>
      </c>
      <c r="AF13" s="21">
        <v>4</v>
      </c>
      <c r="AG13" s="21">
        <v>2</v>
      </c>
      <c r="AH13" s="21">
        <v>4</v>
      </c>
      <c r="AI13" s="21">
        <v>2</v>
      </c>
      <c r="AJ13" s="21">
        <v>4</v>
      </c>
      <c r="AK13" s="21">
        <v>2</v>
      </c>
      <c r="AL13" s="21">
        <v>4</v>
      </c>
      <c r="AM13" s="21">
        <v>2</v>
      </c>
      <c r="AN13" s="21">
        <v>4</v>
      </c>
      <c r="AO13" s="21">
        <v>2</v>
      </c>
      <c r="AP13" s="21">
        <v>4</v>
      </c>
      <c r="AQ13" s="21">
        <v>2</v>
      </c>
      <c r="AR13" s="21"/>
      <c r="AS13" s="21"/>
      <c r="AT13" s="40" t="s">
        <v>80</v>
      </c>
      <c r="AU13" s="40" t="s">
        <v>80</v>
      </c>
      <c r="AV13" s="40" t="s">
        <v>80</v>
      </c>
      <c r="AW13" s="40" t="s">
        <v>80</v>
      </c>
      <c r="AX13" s="40" t="s">
        <v>80</v>
      </c>
      <c r="AY13" s="40" t="s">
        <v>80</v>
      </c>
      <c r="AZ13" s="40" t="s">
        <v>80</v>
      </c>
      <c r="BA13" s="40" t="s">
        <v>80</v>
      </c>
      <c r="BB13" s="40" t="s">
        <v>80</v>
      </c>
      <c r="BC13" s="89"/>
      <c r="BD13" s="21">
        <f t="shared" si="2"/>
        <v>117</v>
      </c>
    </row>
    <row r="14" spans="1:56" ht="15.6">
      <c r="A14" s="88" t="s">
        <v>191</v>
      </c>
      <c r="B14" s="1" t="s">
        <v>5</v>
      </c>
      <c r="C14" s="21">
        <v>2</v>
      </c>
      <c r="D14" s="21">
        <v>4</v>
      </c>
      <c r="E14" s="21">
        <v>2</v>
      </c>
      <c r="F14" s="21">
        <v>4</v>
      </c>
      <c r="G14" s="21">
        <v>2</v>
      </c>
      <c r="H14" s="21">
        <v>4</v>
      </c>
      <c r="I14" s="21">
        <v>2</v>
      </c>
      <c r="J14" s="21">
        <v>4</v>
      </c>
      <c r="K14" s="21">
        <v>2</v>
      </c>
      <c r="L14" s="21">
        <v>4</v>
      </c>
      <c r="M14" s="21">
        <v>2</v>
      </c>
      <c r="N14" s="21">
        <v>4</v>
      </c>
      <c r="O14" s="21">
        <v>2</v>
      </c>
      <c r="P14" s="21">
        <v>4</v>
      </c>
      <c r="Q14" s="21">
        <v>2</v>
      </c>
      <c r="R14" s="21">
        <v>4</v>
      </c>
      <c r="S14" s="21">
        <v>3</v>
      </c>
      <c r="T14" s="25" t="s">
        <v>80</v>
      </c>
      <c r="U14" s="25" t="s">
        <v>80</v>
      </c>
      <c r="V14" s="21">
        <v>2</v>
      </c>
      <c r="W14" s="21">
        <v>4</v>
      </c>
      <c r="X14" s="21">
        <v>2</v>
      </c>
      <c r="Y14" s="21">
        <v>4</v>
      </c>
      <c r="Z14" s="21">
        <v>2</v>
      </c>
      <c r="AA14" s="21">
        <v>4</v>
      </c>
      <c r="AB14" s="21">
        <v>2</v>
      </c>
      <c r="AC14" s="21">
        <v>4</v>
      </c>
      <c r="AD14" s="21">
        <v>2</v>
      </c>
      <c r="AE14" s="21">
        <v>4</v>
      </c>
      <c r="AF14" s="21">
        <v>2</v>
      </c>
      <c r="AG14" s="21">
        <v>4</v>
      </c>
      <c r="AH14" s="21">
        <v>2</v>
      </c>
      <c r="AI14" s="21">
        <v>4</v>
      </c>
      <c r="AJ14" s="21">
        <v>2</v>
      </c>
      <c r="AK14" s="21">
        <v>4</v>
      </c>
      <c r="AL14" s="21">
        <v>2</v>
      </c>
      <c r="AM14" s="21">
        <v>4</v>
      </c>
      <c r="AN14" s="21">
        <v>2</v>
      </c>
      <c r="AO14" s="21">
        <v>4</v>
      </c>
      <c r="AP14" s="21">
        <v>2</v>
      </c>
      <c r="AQ14" s="21">
        <v>4</v>
      </c>
      <c r="AR14" s="21"/>
      <c r="AS14" s="21"/>
      <c r="AT14" s="40" t="s">
        <v>80</v>
      </c>
      <c r="AU14" s="40" t="s">
        <v>80</v>
      </c>
      <c r="AV14" s="40" t="s">
        <v>80</v>
      </c>
      <c r="AW14" s="40" t="s">
        <v>80</v>
      </c>
      <c r="AX14" s="40" t="s">
        <v>80</v>
      </c>
      <c r="AY14" s="40" t="s">
        <v>80</v>
      </c>
      <c r="AZ14" s="40" t="s">
        <v>80</v>
      </c>
      <c r="BA14" s="40" t="s">
        <v>80</v>
      </c>
      <c r="BB14" s="40" t="s">
        <v>80</v>
      </c>
      <c r="BC14" s="89"/>
      <c r="BD14" s="21">
        <f t="shared" si="2"/>
        <v>117</v>
      </c>
    </row>
    <row r="15" spans="1:56" ht="15.6">
      <c r="A15" s="88" t="s">
        <v>192</v>
      </c>
      <c r="B15" s="1" t="s">
        <v>6</v>
      </c>
      <c r="C15" s="89">
        <v>4</v>
      </c>
      <c r="D15" s="89">
        <v>2</v>
      </c>
      <c r="E15" s="89">
        <v>4</v>
      </c>
      <c r="F15" s="89">
        <v>2</v>
      </c>
      <c r="G15" s="89">
        <v>4</v>
      </c>
      <c r="H15" s="89">
        <v>2</v>
      </c>
      <c r="I15" s="89">
        <v>4</v>
      </c>
      <c r="J15" s="89">
        <v>2</v>
      </c>
      <c r="K15" s="89">
        <v>4</v>
      </c>
      <c r="L15" s="89">
        <v>2</v>
      </c>
      <c r="M15" s="89">
        <v>4</v>
      </c>
      <c r="N15" s="89">
        <v>2</v>
      </c>
      <c r="O15" s="89">
        <v>4</v>
      </c>
      <c r="P15" s="89">
        <v>2</v>
      </c>
      <c r="Q15" s="89">
        <v>4</v>
      </c>
      <c r="R15" s="89">
        <v>2</v>
      </c>
      <c r="S15" s="89">
        <v>3</v>
      </c>
      <c r="T15" s="25" t="s">
        <v>80</v>
      </c>
      <c r="U15" s="25" t="s">
        <v>80</v>
      </c>
      <c r="V15" s="89">
        <v>4</v>
      </c>
      <c r="W15" s="89">
        <v>2</v>
      </c>
      <c r="X15" s="89">
        <v>4</v>
      </c>
      <c r="Y15" s="89">
        <v>2</v>
      </c>
      <c r="Z15" s="89">
        <v>4</v>
      </c>
      <c r="AA15" s="89">
        <v>2</v>
      </c>
      <c r="AB15" s="89">
        <v>4</v>
      </c>
      <c r="AC15" s="89">
        <v>2</v>
      </c>
      <c r="AD15" s="89">
        <v>4</v>
      </c>
      <c r="AE15" s="89">
        <v>2</v>
      </c>
      <c r="AF15" s="89">
        <v>4</v>
      </c>
      <c r="AG15" s="89">
        <v>2</v>
      </c>
      <c r="AH15" s="89">
        <v>4</v>
      </c>
      <c r="AI15" s="89">
        <v>2</v>
      </c>
      <c r="AJ15" s="89">
        <v>4</v>
      </c>
      <c r="AK15" s="89">
        <v>2</v>
      </c>
      <c r="AL15" s="89">
        <v>4</v>
      </c>
      <c r="AM15" s="89">
        <v>2</v>
      </c>
      <c r="AN15" s="89">
        <v>4</v>
      </c>
      <c r="AO15" s="89">
        <v>2</v>
      </c>
      <c r="AP15" s="89">
        <v>4</v>
      </c>
      <c r="AQ15" s="89">
        <v>2</v>
      </c>
      <c r="AR15" s="21"/>
      <c r="AS15" s="21"/>
      <c r="AT15" s="40" t="s">
        <v>80</v>
      </c>
      <c r="AU15" s="40" t="s">
        <v>80</v>
      </c>
      <c r="AV15" s="40" t="s">
        <v>80</v>
      </c>
      <c r="AW15" s="40" t="s">
        <v>80</v>
      </c>
      <c r="AX15" s="40" t="s">
        <v>80</v>
      </c>
      <c r="AY15" s="40" t="s">
        <v>80</v>
      </c>
      <c r="AZ15" s="40" t="s">
        <v>80</v>
      </c>
      <c r="BA15" s="40" t="s">
        <v>80</v>
      </c>
      <c r="BB15" s="40" t="s">
        <v>80</v>
      </c>
      <c r="BC15" s="89"/>
      <c r="BD15" s="21">
        <f t="shared" si="2"/>
        <v>117</v>
      </c>
    </row>
    <row r="16" spans="1:56" ht="15.6">
      <c r="A16" s="88" t="s">
        <v>193</v>
      </c>
      <c r="B16" s="1" t="s">
        <v>7</v>
      </c>
      <c r="C16" s="21">
        <v>2</v>
      </c>
      <c r="D16" s="89">
        <v>2</v>
      </c>
      <c r="E16" s="89">
        <v>2</v>
      </c>
      <c r="F16" s="89">
        <v>2</v>
      </c>
      <c r="G16" s="89">
        <v>2</v>
      </c>
      <c r="H16" s="89">
        <v>2</v>
      </c>
      <c r="I16" s="89">
        <v>2</v>
      </c>
      <c r="J16" s="89">
        <v>2</v>
      </c>
      <c r="K16" s="89">
        <v>2</v>
      </c>
      <c r="L16" s="89">
        <v>2</v>
      </c>
      <c r="M16" s="89">
        <v>2</v>
      </c>
      <c r="N16" s="89">
        <v>2</v>
      </c>
      <c r="O16" s="89">
        <v>2</v>
      </c>
      <c r="P16" s="89">
        <v>2</v>
      </c>
      <c r="Q16" s="89">
        <v>2</v>
      </c>
      <c r="R16" s="89">
        <v>2</v>
      </c>
      <c r="S16" s="89">
        <v>2</v>
      </c>
      <c r="T16" s="25" t="s">
        <v>80</v>
      </c>
      <c r="U16" s="25" t="s">
        <v>80</v>
      </c>
      <c r="V16" s="21">
        <v>2</v>
      </c>
      <c r="W16" s="89">
        <v>2</v>
      </c>
      <c r="X16" s="89">
        <v>2</v>
      </c>
      <c r="Y16" s="89">
        <v>2</v>
      </c>
      <c r="Z16" s="89">
        <v>2</v>
      </c>
      <c r="AA16" s="89">
        <v>2</v>
      </c>
      <c r="AB16" s="89">
        <v>2</v>
      </c>
      <c r="AC16" s="89">
        <v>2</v>
      </c>
      <c r="AD16" s="89">
        <v>2</v>
      </c>
      <c r="AE16" s="89">
        <v>2</v>
      </c>
      <c r="AF16" s="89">
        <v>2</v>
      </c>
      <c r="AG16" s="89">
        <v>2</v>
      </c>
      <c r="AH16" s="89">
        <v>2</v>
      </c>
      <c r="AI16" s="89">
        <v>2</v>
      </c>
      <c r="AJ16" s="89">
        <v>2</v>
      </c>
      <c r="AK16" s="89"/>
      <c r="AL16" s="89"/>
      <c r="AM16" s="89">
        <v>2</v>
      </c>
      <c r="AN16" s="21"/>
      <c r="AO16" s="21">
        <v>2</v>
      </c>
      <c r="AP16" s="21"/>
      <c r="AQ16" s="21">
        <v>2</v>
      </c>
      <c r="AR16" s="21"/>
      <c r="AS16" s="21"/>
      <c r="AT16" s="40" t="s">
        <v>80</v>
      </c>
      <c r="AU16" s="40" t="s">
        <v>80</v>
      </c>
      <c r="AV16" s="40" t="s">
        <v>80</v>
      </c>
      <c r="AW16" s="40" t="s">
        <v>80</v>
      </c>
      <c r="AX16" s="40" t="s">
        <v>80</v>
      </c>
      <c r="AY16" s="40" t="s">
        <v>80</v>
      </c>
      <c r="AZ16" s="40" t="s">
        <v>80</v>
      </c>
      <c r="BA16" s="40" t="s">
        <v>80</v>
      </c>
      <c r="BB16" s="40" t="s">
        <v>80</v>
      </c>
      <c r="BC16" s="89"/>
      <c r="BD16" s="21">
        <f t="shared" si="2"/>
        <v>70</v>
      </c>
    </row>
    <row r="17" spans="1:56" ht="15.6">
      <c r="A17" s="88" t="s">
        <v>197</v>
      </c>
      <c r="B17" s="1" t="s">
        <v>196</v>
      </c>
      <c r="C17" s="89">
        <v>2</v>
      </c>
      <c r="D17" s="89">
        <v>2</v>
      </c>
      <c r="E17" s="89">
        <v>2</v>
      </c>
      <c r="F17" s="89">
        <v>2</v>
      </c>
      <c r="G17" s="89">
        <v>2</v>
      </c>
      <c r="H17" s="89">
        <v>2</v>
      </c>
      <c r="I17" s="89">
        <v>2</v>
      </c>
      <c r="J17" s="89">
        <v>2</v>
      </c>
      <c r="K17" s="89">
        <v>2</v>
      </c>
      <c r="L17" s="89">
        <v>2</v>
      </c>
      <c r="M17" s="89">
        <v>2</v>
      </c>
      <c r="N17" s="89">
        <v>2</v>
      </c>
      <c r="O17" s="89">
        <v>2</v>
      </c>
      <c r="P17" s="89">
        <v>2</v>
      </c>
      <c r="Q17" s="89">
        <v>2</v>
      </c>
      <c r="R17" s="89">
        <v>2</v>
      </c>
      <c r="S17" s="89">
        <v>2</v>
      </c>
      <c r="T17" s="25" t="s">
        <v>80</v>
      </c>
      <c r="U17" s="25" t="s">
        <v>80</v>
      </c>
      <c r="V17" s="89">
        <v>2</v>
      </c>
      <c r="W17" s="89">
        <v>2</v>
      </c>
      <c r="X17" s="89">
        <v>2</v>
      </c>
      <c r="Y17" s="89">
        <v>2</v>
      </c>
      <c r="Z17" s="89">
        <v>2</v>
      </c>
      <c r="AA17" s="89">
        <v>2</v>
      </c>
      <c r="AB17" s="89">
        <v>2</v>
      </c>
      <c r="AC17" s="89">
        <v>2</v>
      </c>
      <c r="AD17" s="89">
        <v>2</v>
      </c>
      <c r="AE17" s="89">
        <v>2</v>
      </c>
      <c r="AF17" s="89">
        <v>2</v>
      </c>
      <c r="AG17" s="89">
        <v>2</v>
      </c>
      <c r="AH17" s="89">
        <v>2</v>
      </c>
      <c r="AI17" s="89">
        <v>2</v>
      </c>
      <c r="AJ17" s="89">
        <v>2</v>
      </c>
      <c r="AK17" s="89">
        <v>2</v>
      </c>
      <c r="AL17" s="89">
        <v>2</v>
      </c>
      <c r="AM17" s="89">
        <v>2</v>
      </c>
      <c r="AN17" s="89">
        <v>2</v>
      </c>
      <c r="AO17" s="89">
        <v>2</v>
      </c>
      <c r="AP17" s="89">
        <v>2</v>
      </c>
      <c r="AQ17" s="89">
        <v>2</v>
      </c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>
        <v>78</v>
      </c>
    </row>
    <row r="18" spans="1:56" ht="15.6">
      <c r="A18" s="88" t="s">
        <v>194</v>
      </c>
      <c r="B18" s="2" t="s">
        <v>198</v>
      </c>
      <c r="C18" s="89">
        <v>2</v>
      </c>
      <c r="D18" s="89">
        <v>4</v>
      </c>
      <c r="E18" s="89">
        <v>2</v>
      </c>
      <c r="F18" s="89">
        <v>4</v>
      </c>
      <c r="G18" s="89">
        <v>2</v>
      </c>
      <c r="H18" s="89">
        <v>4</v>
      </c>
      <c r="I18" s="89">
        <v>2</v>
      </c>
      <c r="J18" s="89">
        <v>4</v>
      </c>
      <c r="K18" s="89">
        <v>2</v>
      </c>
      <c r="L18" s="89">
        <v>4</v>
      </c>
      <c r="M18" s="89">
        <v>2</v>
      </c>
      <c r="N18" s="89">
        <v>4</v>
      </c>
      <c r="O18" s="89">
        <v>2</v>
      </c>
      <c r="P18" s="89">
        <v>4</v>
      </c>
      <c r="Q18" s="89">
        <v>2</v>
      </c>
      <c r="R18" s="89">
        <v>4</v>
      </c>
      <c r="S18" s="89">
        <v>3</v>
      </c>
      <c r="T18" s="25" t="s">
        <v>80</v>
      </c>
      <c r="U18" s="25" t="s">
        <v>80</v>
      </c>
      <c r="V18" s="21">
        <v>2</v>
      </c>
      <c r="W18" s="89">
        <v>2</v>
      </c>
      <c r="X18" s="89">
        <v>2</v>
      </c>
      <c r="Y18" s="89">
        <v>2</v>
      </c>
      <c r="Z18" s="89">
        <v>2</v>
      </c>
      <c r="AA18" s="89">
        <v>2</v>
      </c>
      <c r="AB18" s="89">
        <v>2</v>
      </c>
      <c r="AC18" s="89">
        <v>2</v>
      </c>
      <c r="AD18" s="89">
        <v>2</v>
      </c>
      <c r="AE18" s="89">
        <v>2</v>
      </c>
      <c r="AF18" s="89">
        <v>2</v>
      </c>
      <c r="AG18" s="89">
        <v>2</v>
      </c>
      <c r="AH18" s="89">
        <v>2</v>
      </c>
      <c r="AI18" s="89">
        <v>2</v>
      </c>
      <c r="AJ18" s="89">
        <v>2</v>
      </c>
      <c r="AK18" s="89">
        <v>4</v>
      </c>
      <c r="AL18" s="89">
        <v>4</v>
      </c>
      <c r="AM18" s="89">
        <v>4</v>
      </c>
      <c r="AN18" s="89">
        <v>4</v>
      </c>
      <c r="AO18" s="89">
        <v>4</v>
      </c>
      <c r="AP18" s="89">
        <v>4</v>
      </c>
      <c r="AQ18" s="89">
        <v>3</v>
      </c>
      <c r="AR18" s="21"/>
      <c r="AS18" s="21"/>
      <c r="AT18" s="40" t="s">
        <v>80</v>
      </c>
      <c r="AU18" s="40" t="s">
        <v>80</v>
      </c>
      <c r="AV18" s="40" t="s">
        <v>80</v>
      </c>
      <c r="AW18" s="40" t="s">
        <v>80</v>
      </c>
      <c r="AX18" s="40" t="s">
        <v>80</v>
      </c>
      <c r="AY18" s="40" t="s">
        <v>80</v>
      </c>
      <c r="AZ18" s="40" t="s">
        <v>80</v>
      </c>
      <c r="BA18" s="40" t="s">
        <v>80</v>
      </c>
      <c r="BB18" s="40" t="s">
        <v>80</v>
      </c>
      <c r="BC18" s="89"/>
      <c r="BD18" s="21">
        <f t="shared" si="2"/>
        <v>108</v>
      </c>
    </row>
    <row r="19" spans="1:56" ht="15.6">
      <c r="A19" s="88" t="s">
        <v>195</v>
      </c>
      <c r="B19" s="2" t="s">
        <v>199</v>
      </c>
      <c r="C19" s="21">
        <v>2</v>
      </c>
      <c r="D19" s="89">
        <v>2</v>
      </c>
      <c r="E19" s="89">
        <v>2</v>
      </c>
      <c r="F19" s="89">
        <v>2</v>
      </c>
      <c r="G19" s="89">
        <v>2</v>
      </c>
      <c r="H19" s="89">
        <v>2</v>
      </c>
      <c r="I19" s="89">
        <v>2</v>
      </c>
      <c r="J19" s="89">
        <v>2</v>
      </c>
      <c r="K19" s="89">
        <v>2</v>
      </c>
      <c r="L19" s="89">
        <v>2</v>
      </c>
      <c r="M19" s="89">
        <v>2</v>
      </c>
      <c r="N19" s="89">
        <v>2</v>
      </c>
      <c r="O19" s="89">
        <v>2</v>
      </c>
      <c r="P19" s="89">
        <v>2</v>
      </c>
      <c r="Q19" s="89">
        <v>2</v>
      </c>
      <c r="R19" s="89">
        <v>2</v>
      </c>
      <c r="S19" s="21">
        <v>4</v>
      </c>
      <c r="T19" s="25" t="s">
        <v>80</v>
      </c>
      <c r="U19" s="25" t="s">
        <v>80</v>
      </c>
      <c r="V19" s="21"/>
      <c r="W19" s="89">
        <v>2</v>
      </c>
      <c r="X19" s="89"/>
      <c r="Y19" s="89">
        <v>2</v>
      </c>
      <c r="Z19" s="89"/>
      <c r="AA19" s="89">
        <v>2</v>
      </c>
      <c r="AB19" s="89"/>
      <c r="AC19" s="89">
        <v>2</v>
      </c>
      <c r="AD19" s="89"/>
      <c r="AE19" s="89">
        <v>2</v>
      </c>
      <c r="AF19" s="89"/>
      <c r="AG19" s="89">
        <v>1</v>
      </c>
      <c r="AH19" s="89"/>
      <c r="AI19" s="89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40" t="s">
        <v>80</v>
      </c>
      <c r="AU19" s="40" t="s">
        <v>80</v>
      </c>
      <c r="AV19" s="40" t="s">
        <v>80</v>
      </c>
      <c r="AW19" s="40" t="s">
        <v>80</v>
      </c>
      <c r="AX19" s="40" t="s">
        <v>80</v>
      </c>
      <c r="AY19" s="40" t="s">
        <v>80</v>
      </c>
      <c r="AZ19" s="40" t="s">
        <v>80</v>
      </c>
      <c r="BA19" s="40" t="s">
        <v>80</v>
      </c>
      <c r="BB19" s="40" t="s">
        <v>80</v>
      </c>
      <c r="BC19" s="89"/>
      <c r="BD19" s="21">
        <f t="shared" si="2"/>
        <v>47</v>
      </c>
    </row>
    <row r="20" spans="1:56" ht="15.6">
      <c r="A20" s="88"/>
      <c r="B20" s="2" t="s">
        <v>93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25" t="s">
        <v>80</v>
      </c>
      <c r="U20" s="25" t="s">
        <v>80</v>
      </c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>
        <v>2</v>
      </c>
      <c r="AI20" s="89">
        <v>2</v>
      </c>
      <c r="AJ20" s="89">
        <v>2</v>
      </c>
      <c r="AK20" s="89">
        <v>2</v>
      </c>
      <c r="AL20" s="89">
        <v>2</v>
      </c>
      <c r="AM20" s="89">
        <v>2</v>
      </c>
      <c r="AN20" s="89">
        <v>2</v>
      </c>
      <c r="AO20" s="89">
        <v>2</v>
      </c>
      <c r="AP20" s="89">
        <v>2</v>
      </c>
      <c r="AQ20" s="89">
        <v>3</v>
      </c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>
        <v>25</v>
      </c>
    </row>
    <row r="21" spans="1:56" ht="15.6">
      <c r="A21" s="88" t="s">
        <v>200</v>
      </c>
      <c r="B21" s="1" t="s">
        <v>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5" t="s">
        <v>80</v>
      </c>
      <c r="U21" s="25" t="s">
        <v>80</v>
      </c>
      <c r="V21" s="21">
        <v>2</v>
      </c>
      <c r="W21" s="21">
        <v>2</v>
      </c>
      <c r="X21" s="89">
        <v>2</v>
      </c>
      <c r="Y21" s="89">
        <v>2</v>
      </c>
      <c r="Z21" s="89">
        <v>2</v>
      </c>
      <c r="AA21" s="89">
        <v>2</v>
      </c>
      <c r="AB21" s="89">
        <v>2</v>
      </c>
      <c r="AC21" s="89">
        <v>2</v>
      </c>
      <c r="AD21" s="89">
        <v>2</v>
      </c>
      <c r="AE21" s="89">
        <v>2</v>
      </c>
      <c r="AF21" s="89">
        <v>2</v>
      </c>
      <c r="AG21" s="89">
        <v>2</v>
      </c>
      <c r="AH21" s="89">
        <v>2</v>
      </c>
      <c r="AI21" s="89">
        <v>2</v>
      </c>
      <c r="AJ21" s="89">
        <v>2</v>
      </c>
      <c r="AK21" s="89">
        <v>2</v>
      </c>
      <c r="AL21" s="89">
        <v>2</v>
      </c>
      <c r="AM21" s="89">
        <v>1</v>
      </c>
      <c r="AN21" s="89"/>
      <c r="AO21" s="89"/>
      <c r="AP21" s="89"/>
      <c r="AQ21" s="89"/>
      <c r="AR21" s="21"/>
      <c r="AS21" s="21"/>
      <c r="AT21" s="40" t="s">
        <v>80</v>
      </c>
      <c r="AU21" s="40" t="s">
        <v>80</v>
      </c>
      <c r="AV21" s="40" t="s">
        <v>80</v>
      </c>
      <c r="AW21" s="40" t="s">
        <v>80</v>
      </c>
      <c r="AX21" s="40" t="s">
        <v>80</v>
      </c>
      <c r="AY21" s="40" t="s">
        <v>80</v>
      </c>
      <c r="AZ21" s="40" t="s">
        <v>80</v>
      </c>
      <c r="BA21" s="40" t="s">
        <v>80</v>
      </c>
      <c r="BB21" s="40" t="s">
        <v>80</v>
      </c>
      <c r="BC21" s="89"/>
      <c r="BD21" s="21">
        <f>SUM(C21:AT21)</f>
        <v>35</v>
      </c>
    </row>
    <row r="22" spans="1:56" ht="15.6">
      <c r="A22" s="88" t="s">
        <v>201</v>
      </c>
      <c r="B22" s="1" t="s">
        <v>202</v>
      </c>
      <c r="C22" s="89">
        <v>6</v>
      </c>
      <c r="D22" s="89">
        <v>6</v>
      </c>
      <c r="E22" s="89">
        <v>6</v>
      </c>
      <c r="F22" s="89">
        <v>6</v>
      </c>
      <c r="G22" s="89">
        <v>6</v>
      </c>
      <c r="H22" s="89">
        <v>6</v>
      </c>
      <c r="I22" s="89">
        <v>6</v>
      </c>
      <c r="J22" s="89">
        <v>6</v>
      </c>
      <c r="K22" s="89">
        <v>6</v>
      </c>
      <c r="L22" s="89">
        <v>6</v>
      </c>
      <c r="M22" s="89">
        <v>6</v>
      </c>
      <c r="N22" s="89">
        <v>6</v>
      </c>
      <c r="O22" s="89">
        <v>6</v>
      </c>
      <c r="P22" s="89">
        <v>6</v>
      </c>
      <c r="Q22" s="89">
        <v>6</v>
      </c>
      <c r="R22" s="89">
        <v>6</v>
      </c>
      <c r="S22" s="89">
        <v>4</v>
      </c>
      <c r="T22" s="25" t="s">
        <v>80</v>
      </c>
      <c r="U22" s="25" t="s">
        <v>80</v>
      </c>
      <c r="V22" s="89">
        <v>6</v>
      </c>
      <c r="W22" s="89">
        <v>6</v>
      </c>
      <c r="X22" s="89">
        <v>6</v>
      </c>
      <c r="Y22" s="89">
        <v>6</v>
      </c>
      <c r="Z22" s="89">
        <v>6</v>
      </c>
      <c r="AA22" s="89">
        <v>6</v>
      </c>
      <c r="AB22" s="89">
        <v>6</v>
      </c>
      <c r="AC22" s="89">
        <v>6</v>
      </c>
      <c r="AD22" s="89">
        <v>6</v>
      </c>
      <c r="AE22" s="89">
        <v>6</v>
      </c>
      <c r="AF22" s="89">
        <v>6</v>
      </c>
      <c r="AG22" s="89">
        <v>6</v>
      </c>
      <c r="AH22" s="89">
        <v>6</v>
      </c>
      <c r="AI22" s="89">
        <v>6</v>
      </c>
      <c r="AJ22" s="89">
        <v>6</v>
      </c>
      <c r="AK22" s="89">
        <v>6</v>
      </c>
      <c r="AL22" s="89">
        <v>6</v>
      </c>
      <c r="AM22" s="89">
        <v>6</v>
      </c>
      <c r="AN22" s="89">
        <v>6</v>
      </c>
      <c r="AO22" s="89">
        <v>6</v>
      </c>
      <c r="AP22" s="89">
        <v>8</v>
      </c>
      <c r="AQ22" s="89">
        <v>8</v>
      </c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>
        <v>236</v>
      </c>
    </row>
    <row r="23" spans="1:56" ht="15.6">
      <c r="A23" s="88" t="s">
        <v>203</v>
      </c>
      <c r="B23" s="1" t="s">
        <v>92</v>
      </c>
      <c r="C23" s="89">
        <v>4</v>
      </c>
      <c r="D23" s="89">
        <v>2</v>
      </c>
      <c r="E23" s="89">
        <v>4</v>
      </c>
      <c r="F23" s="89">
        <v>2</v>
      </c>
      <c r="G23" s="89">
        <v>4</v>
      </c>
      <c r="H23" s="89">
        <v>2</v>
      </c>
      <c r="I23" s="89">
        <v>4</v>
      </c>
      <c r="J23" s="89">
        <v>2</v>
      </c>
      <c r="K23" s="89">
        <v>4</v>
      </c>
      <c r="L23" s="89">
        <v>2</v>
      </c>
      <c r="M23" s="89">
        <v>4</v>
      </c>
      <c r="N23" s="89">
        <v>2</v>
      </c>
      <c r="O23" s="89">
        <v>4</v>
      </c>
      <c r="P23" s="89">
        <v>2</v>
      </c>
      <c r="Q23" s="89">
        <v>4</v>
      </c>
      <c r="R23" s="89">
        <v>2</v>
      </c>
      <c r="S23" s="89">
        <v>3</v>
      </c>
      <c r="T23" s="25" t="s">
        <v>80</v>
      </c>
      <c r="U23" s="25" t="s">
        <v>80</v>
      </c>
      <c r="V23" s="89">
        <v>2</v>
      </c>
      <c r="W23" s="89">
        <v>2</v>
      </c>
      <c r="X23" s="89">
        <v>2</v>
      </c>
      <c r="Y23" s="89">
        <v>2</v>
      </c>
      <c r="Z23" s="89">
        <v>2</v>
      </c>
      <c r="AA23" s="89">
        <v>2</v>
      </c>
      <c r="AB23" s="89">
        <v>2</v>
      </c>
      <c r="AC23" s="89">
        <v>2</v>
      </c>
      <c r="AD23" s="89">
        <v>2</v>
      </c>
      <c r="AE23" s="89">
        <v>2</v>
      </c>
      <c r="AF23" s="89">
        <v>2</v>
      </c>
      <c r="AG23" s="89">
        <v>2</v>
      </c>
      <c r="AH23" s="89">
        <v>2</v>
      </c>
      <c r="AI23" s="89">
        <v>2</v>
      </c>
      <c r="AJ23" s="89">
        <v>2</v>
      </c>
      <c r="AK23" s="89">
        <v>2</v>
      </c>
      <c r="AL23" s="89">
        <v>2</v>
      </c>
      <c r="AM23" s="89">
        <v>2</v>
      </c>
      <c r="AN23" s="89">
        <v>4</v>
      </c>
      <c r="AO23" s="89">
        <v>4</v>
      </c>
      <c r="AP23" s="89">
        <v>4</v>
      </c>
      <c r="AQ23" s="89">
        <v>4</v>
      </c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>
        <f>SUM(C23:S23,V23:AQ23)</f>
        <v>103</v>
      </c>
    </row>
    <row r="24" spans="1:56" ht="15.6">
      <c r="A24" s="88" t="s">
        <v>204</v>
      </c>
      <c r="B24" s="2" t="s">
        <v>10</v>
      </c>
      <c r="C24" s="21">
        <v>4</v>
      </c>
      <c r="D24" s="21">
        <v>4</v>
      </c>
      <c r="E24" s="21">
        <v>4</v>
      </c>
      <c r="F24" s="21">
        <v>4</v>
      </c>
      <c r="G24" s="89">
        <v>4</v>
      </c>
      <c r="H24" s="89">
        <v>4</v>
      </c>
      <c r="I24" s="89">
        <v>4</v>
      </c>
      <c r="J24" s="89">
        <v>4</v>
      </c>
      <c r="K24" s="89">
        <v>4</v>
      </c>
      <c r="L24" s="89">
        <v>4</v>
      </c>
      <c r="M24" s="89">
        <v>4</v>
      </c>
      <c r="N24" s="89">
        <v>4</v>
      </c>
      <c r="O24" s="89">
        <v>4</v>
      </c>
      <c r="P24" s="89">
        <v>4</v>
      </c>
      <c r="Q24" s="89">
        <v>4</v>
      </c>
      <c r="R24" s="89">
        <v>4</v>
      </c>
      <c r="S24" s="89">
        <v>4</v>
      </c>
      <c r="T24" s="25" t="s">
        <v>80</v>
      </c>
      <c r="U24" s="25" t="s">
        <v>80</v>
      </c>
      <c r="V24" s="21"/>
      <c r="W24" s="21">
        <v>2</v>
      </c>
      <c r="X24" s="21"/>
      <c r="Y24" s="21">
        <v>2</v>
      </c>
      <c r="Z24" s="21"/>
      <c r="AA24" s="21">
        <v>2</v>
      </c>
      <c r="AB24" s="21"/>
      <c r="AC24" s="21">
        <v>2</v>
      </c>
      <c r="AD24" s="21"/>
      <c r="AE24" s="21">
        <v>2</v>
      </c>
      <c r="AF24" s="21"/>
      <c r="AG24" s="21">
        <v>2</v>
      </c>
      <c r="AH24" s="21"/>
      <c r="AI24" s="21">
        <v>2</v>
      </c>
      <c r="AJ24" s="21"/>
      <c r="AK24" s="21">
        <v>2</v>
      </c>
      <c r="AL24" s="21"/>
      <c r="AM24" s="21">
        <v>2</v>
      </c>
      <c r="AN24" s="21"/>
      <c r="AO24" s="21"/>
      <c r="AP24" s="21"/>
      <c r="AQ24" s="21"/>
      <c r="AR24" s="21"/>
      <c r="AS24" s="21"/>
      <c r="AT24" s="40" t="s">
        <v>80</v>
      </c>
      <c r="AU24" s="40" t="s">
        <v>80</v>
      </c>
      <c r="AV24" s="40" t="s">
        <v>80</v>
      </c>
      <c r="AW24" s="40" t="s">
        <v>80</v>
      </c>
      <c r="AX24" s="40" t="s">
        <v>80</v>
      </c>
      <c r="AY24" s="40" t="s">
        <v>80</v>
      </c>
      <c r="AZ24" s="40" t="s">
        <v>80</v>
      </c>
      <c r="BA24" s="40" t="s">
        <v>80</v>
      </c>
      <c r="BB24" s="40" t="s">
        <v>80</v>
      </c>
      <c r="BC24" s="89"/>
      <c r="BD24" s="21">
        <f t="shared" si="2"/>
        <v>86</v>
      </c>
    </row>
    <row r="25" spans="1:56" s="45" customFormat="1" ht="15.6">
      <c r="A25" s="42" t="s">
        <v>205</v>
      </c>
      <c r="B25" s="42" t="s">
        <v>94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47" t="s">
        <v>80</v>
      </c>
      <c r="U25" s="47" t="s">
        <v>80</v>
      </c>
      <c r="V25" s="74">
        <v>2</v>
      </c>
      <c r="W25" s="90">
        <v>2</v>
      </c>
      <c r="X25" s="90">
        <v>2</v>
      </c>
      <c r="Y25" s="90">
        <v>2</v>
      </c>
      <c r="Z25" s="90">
        <v>2</v>
      </c>
      <c r="AA25" s="90">
        <v>2</v>
      </c>
      <c r="AB25" s="90">
        <v>2</v>
      </c>
      <c r="AC25" s="90">
        <v>2</v>
      </c>
      <c r="AD25" s="90">
        <v>2</v>
      </c>
      <c r="AE25" s="90">
        <v>2</v>
      </c>
      <c r="AF25" s="90">
        <v>2</v>
      </c>
      <c r="AG25" s="90">
        <v>2</v>
      </c>
      <c r="AH25" s="90">
        <v>2</v>
      </c>
      <c r="AI25" s="90">
        <v>2</v>
      </c>
      <c r="AJ25" s="90">
        <v>2</v>
      </c>
      <c r="AK25" s="90">
        <v>2</v>
      </c>
      <c r="AL25" s="90">
        <v>2</v>
      </c>
      <c r="AM25" s="90"/>
      <c r="AN25" s="90"/>
      <c r="AO25" s="74"/>
      <c r="AP25" s="74"/>
      <c r="AQ25" s="74"/>
      <c r="AR25" s="74"/>
      <c r="AS25" s="74"/>
      <c r="AT25" s="74" t="s">
        <v>80</v>
      </c>
      <c r="AU25" s="74" t="s">
        <v>80</v>
      </c>
      <c r="AV25" s="74" t="s">
        <v>80</v>
      </c>
      <c r="AW25" s="74" t="s">
        <v>80</v>
      </c>
      <c r="AX25" s="74" t="s">
        <v>80</v>
      </c>
      <c r="AY25" s="74" t="s">
        <v>80</v>
      </c>
      <c r="AZ25" s="74" t="s">
        <v>80</v>
      </c>
      <c r="BA25" s="74" t="s">
        <v>80</v>
      </c>
      <c r="BB25" s="74" t="s">
        <v>80</v>
      </c>
      <c r="BC25" s="89"/>
      <c r="BD25" s="74">
        <f t="shared" si="2"/>
        <v>34</v>
      </c>
    </row>
    <row r="26" spans="1:56">
      <c r="A26" s="26" t="s">
        <v>142</v>
      </c>
      <c r="B26" s="26" t="s">
        <v>143</v>
      </c>
      <c r="C26" s="22">
        <f>SUM(C27:C30)</f>
        <v>0</v>
      </c>
      <c r="D26" s="22">
        <f>SUM(D27:D30)</f>
        <v>0</v>
      </c>
      <c r="E26" s="22">
        <f>SUM(E27:E30)</f>
        <v>0</v>
      </c>
      <c r="F26" s="22">
        <v>0</v>
      </c>
      <c r="G26" s="22">
        <f t="shared" ref="G26:S26" si="3">SUM(G27:G30)</f>
        <v>0</v>
      </c>
      <c r="H26" s="22">
        <f t="shared" si="3"/>
        <v>0</v>
      </c>
      <c r="I26" s="22">
        <f t="shared" si="3"/>
        <v>0</v>
      </c>
      <c r="J26" s="22">
        <f t="shared" si="3"/>
        <v>0</v>
      </c>
      <c r="K26" s="22">
        <f t="shared" si="3"/>
        <v>0</v>
      </c>
      <c r="L26" s="22">
        <f t="shared" si="3"/>
        <v>0</v>
      </c>
      <c r="M26" s="22">
        <f t="shared" si="3"/>
        <v>0</v>
      </c>
      <c r="N26" s="22">
        <f t="shared" si="3"/>
        <v>0</v>
      </c>
      <c r="O26" s="22">
        <f t="shared" si="3"/>
        <v>0</v>
      </c>
      <c r="P26" s="22">
        <f t="shared" si="3"/>
        <v>0</v>
      </c>
      <c r="Q26" s="22">
        <f t="shared" si="3"/>
        <v>0</v>
      </c>
      <c r="R26" s="22">
        <f t="shared" si="3"/>
        <v>0</v>
      </c>
      <c r="S26" s="22">
        <f t="shared" si="3"/>
        <v>0</v>
      </c>
      <c r="T26" s="22" t="s">
        <v>80</v>
      </c>
      <c r="U26" s="22" t="s">
        <v>80</v>
      </c>
      <c r="V26" s="22">
        <f t="shared" ref="V26:AS26" si="4">SUM(V27:V30)</f>
        <v>0</v>
      </c>
      <c r="W26" s="22">
        <f t="shared" si="4"/>
        <v>0</v>
      </c>
      <c r="X26" s="22">
        <f t="shared" si="4"/>
        <v>0</v>
      </c>
      <c r="Y26" s="22">
        <f t="shared" si="4"/>
        <v>0</v>
      </c>
      <c r="Z26" s="22">
        <f t="shared" si="4"/>
        <v>0</v>
      </c>
      <c r="AA26" s="22">
        <f t="shared" si="4"/>
        <v>0</v>
      </c>
      <c r="AB26" s="22">
        <f t="shared" si="4"/>
        <v>0</v>
      </c>
      <c r="AC26" s="22">
        <f t="shared" si="4"/>
        <v>0</v>
      </c>
      <c r="AD26" s="22">
        <f t="shared" si="4"/>
        <v>0</v>
      </c>
      <c r="AE26" s="22">
        <f t="shared" si="4"/>
        <v>0</v>
      </c>
      <c r="AF26" s="22">
        <f t="shared" si="4"/>
        <v>0</v>
      </c>
      <c r="AG26" s="22">
        <f t="shared" si="4"/>
        <v>0</v>
      </c>
      <c r="AH26" s="22">
        <f t="shared" si="4"/>
        <v>0</v>
      </c>
      <c r="AI26" s="22">
        <f t="shared" si="4"/>
        <v>0</v>
      </c>
      <c r="AJ26" s="22">
        <f t="shared" si="4"/>
        <v>0</v>
      </c>
      <c r="AK26" s="22">
        <f t="shared" si="4"/>
        <v>0</v>
      </c>
      <c r="AL26" s="22">
        <f t="shared" si="4"/>
        <v>0</v>
      </c>
      <c r="AM26" s="22">
        <f t="shared" si="4"/>
        <v>0</v>
      </c>
      <c r="AN26" s="22">
        <f t="shared" si="4"/>
        <v>0</v>
      </c>
      <c r="AO26" s="22">
        <f t="shared" si="4"/>
        <v>0</v>
      </c>
      <c r="AP26" s="22">
        <f t="shared" si="4"/>
        <v>0</v>
      </c>
      <c r="AQ26" s="22">
        <f t="shared" si="4"/>
        <v>0</v>
      </c>
      <c r="AR26" s="22">
        <f t="shared" si="4"/>
        <v>0</v>
      </c>
      <c r="AS26" s="22">
        <f t="shared" si="4"/>
        <v>0</v>
      </c>
      <c r="AT26" s="22" t="s">
        <v>80</v>
      </c>
      <c r="AU26" s="22" t="s">
        <v>80</v>
      </c>
      <c r="AV26" s="22" t="s">
        <v>80</v>
      </c>
      <c r="AW26" s="22" t="s">
        <v>80</v>
      </c>
      <c r="AX26" s="22" t="s">
        <v>80</v>
      </c>
      <c r="AY26" s="22" t="s">
        <v>80</v>
      </c>
      <c r="AZ26" s="22" t="s">
        <v>80</v>
      </c>
      <c r="BA26" s="22" t="s">
        <v>80</v>
      </c>
      <c r="BB26" s="22" t="s">
        <v>80</v>
      </c>
      <c r="BC26" s="22"/>
      <c r="BD26" s="22">
        <f>SUM(BD27:BD30)</f>
        <v>0</v>
      </c>
    </row>
    <row r="27" spans="1:56">
      <c r="A27" s="24" t="s">
        <v>11</v>
      </c>
      <c r="B27" s="24" t="s">
        <v>12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5" t="s">
        <v>80</v>
      </c>
      <c r="U27" s="25" t="s">
        <v>80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 t="s">
        <v>80</v>
      </c>
      <c r="AU27" s="71" t="s">
        <v>80</v>
      </c>
      <c r="AV27" s="71" t="s">
        <v>80</v>
      </c>
      <c r="AW27" s="71" t="s">
        <v>80</v>
      </c>
      <c r="AX27" s="71" t="s">
        <v>80</v>
      </c>
      <c r="AY27" s="71" t="s">
        <v>80</v>
      </c>
      <c r="AZ27" s="71" t="s">
        <v>80</v>
      </c>
      <c r="BA27" s="71" t="s">
        <v>80</v>
      </c>
      <c r="BB27" s="71" t="s">
        <v>80</v>
      </c>
      <c r="BC27" s="40"/>
      <c r="BD27" s="21">
        <f t="shared" ref="BD27:BD30" si="5">SUM(C27:AT27)</f>
        <v>0</v>
      </c>
    </row>
    <row r="28" spans="1:56">
      <c r="A28" s="24" t="s">
        <v>13</v>
      </c>
      <c r="B28" s="24" t="s">
        <v>5</v>
      </c>
      <c r="C28" s="21"/>
      <c r="D28" s="4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5" t="s">
        <v>80</v>
      </c>
      <c r="U28" s="25" t="s">
        <v>80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71" t="s">
        <v>80</v>
      </c>
      <c r="AU28" s="71" t="s">
        <v>80</v>
      </c>
      <c r="AV28" s="71" t="s">
        <v>80</v>
      </c>
      <c r="AW28" s="71" t="s">
        <v>80</v>
      </c>
      <c r="AX28" s="71" t="s">
        <v>80</v>
      </c>
      <c r="AY28" s="71" t="s">
        <v>80</v>
      </c>
      <c r="AZ28" s="71" t="s">
        <v>80</v>
      </c>
      <c r="BA28" s="71" t="s">
        <v>80</v>
      </c>
      <c r="BB28" s="71" t="s">
        <v>80</v>
      </c>
      <c r="BC28" s="40"/>
      <c r="BD28" s="21">
        <f t="shared" si="5"/>
        <v>0</v>
      </c>
    </row>
    <row r="29" spans="1:56">
      <c r="A29" s="24" t="s">
        <v>14</v>
      </c>
      <c r="B29" s="24" t="s">
        <v>4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5" t="s">
        <v>80</v>
      </c>
      <c r="U29" s="25" t="s">
        <v>80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71" t="s">
        <v>80</v>
      </c>
      <c r="AU29" s="71" t="s">
        <v>80</v>
      </c>
      <c r="AV29" s="71" t="s">
        <v>80</v>
      </c>
      <c r="AW29" s="71" t="s">
        <v>80</v>
      </c>
      <c r="AX29" s="71" t="s">
        <v>80</v>
      </c>
      <c r="AY29" s="71" t="s">
        <v>80</v>
      </c>
      <c r="AZ29" s="71" t="s">
        <v>80</v>
      </c>
      <c r="BA29" s="71" t="s">
        <v>80</v>
      </c>
      <c r="BB29" s="71" t="s">
        <v>80</v>
      </c>
      <c r="BC29" s="40"/>
      <c r="BD29" s="21">
        <f t="shared" si="5"/>
        <v>0</v>
      </c>
    </row>
    <row r="30" spans="1:56">
      <c r="A30" s="24" t="s">
        <v>15</v>
      </c>
      <c r="B30" s="24" t="s">
        <v>6</v>
      </c>
      <c r="C30" s="21"/>
      <c r="D30" s="4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5" t="s">
        <v>80</v>
      </c>
      <c r="U30" s="25" t="s">
        <v>80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71" t="s">
        <v>80</v>
      </c>
      <c r="AU30" s="71" t="s">
        <v>80</v>
      </c>
      <c r="AV30" s="71" t="s">
        <v>80</v>
      </c>
      <c r="AW30" s="71" t="s">
        <v>80</v>
      </c>
      <c r="AX30" s="71" t="s">
        <v>80</v>
      </c>
      <c r="AY30" s="71" t="s">
        <v>80</v>
      </c>
      <c r="AZ30" s="71" t="s">
        <v>80</v>
      </c>
      <c r="BA30" s="71" t="s">
        <v>80</v>
      </c>
      <c r="BB30" s="71" t="s">
        <v>80</v>
      </c>
      <c r="BC30" s="40"/>
      <c r="BD30" s="21">
        <f t="shared" si="5"/>
        <v>0</v>
      </c>
    </row>
    <row r="31" spans="1:56">
      <c r="A31" s="26" t="s">
        <v>144</v>
      </c>
      <c r="B31" s="26" t="s">
        <v>145</v>
      </c>
      <c r="C31" s="22">
        <f t="shared" ref="C31:S31" si="6">C32+C34</f>
        <v>0</v>
      </c>
      <c r="D31" s="22">
        <f t="shared" si="6"/>
        <v>0</v>
      </c>
      <c r="E31" s="22">
        <f t="shared" si="6"/>
        <v>0</v>
      </c>
      <c r="F31" s="22">
        <f t="shared" si="6"/>
        <v>0</v>
      </c>
      <c r="G31" s="22">
        <f t="shared" si="6"/>
        <v>0</v>
      </c>
      <c r="H31" s="22">
        <f t="shared" si="6"/>
        <v>0</v>
      </c>
      <c r="I31" s="22">
        <f t="shared" si="6"/>
        <v>0</v>
      </c>
      <c r="J31" s="22">
        <f t="shared" si="6"/>
        <v>0</v>
      </c>
      <c r="K31" s="22">
        <f t="shared" si="6"/>
        <v>0</v>
      </c>
      <c r="L31" s="22">
        <f t="shared" si="6"/>
        <v>0</v>
      </c>
      <c r="M31" s="22">
        <f t="shared" si="6"/>
        <v>0</v>
      </c>
      <c r="N31" s="22">
        <f t="shared" si="6"/>
        <v>0</v>
      </c>
      <c r="O31" s="22">
        <f t="shared" si="6"/>
        <v>0</v>
      </c>
      <c r="P31" s="22">
        <f t="shared" si="6"/>
        <v>0</v>
      </c>
      <c r="Q31" s="22">
        <f t="shared" si="6"/>
        <v>0</v>
      </c>
      <c r="R31" s="22">
        <f t="shared" si="6"/>
        <v>0</v>
      </c>
      <c r="S31" s="22">
        <f t="shared" si="6"/>
        <v>0</v>
      </c>
      <c r="T31" s="22" t="s">
        <v>80</v>
      </c>
      <c r="U31" s="22" t="s">
        <v>80</v>
      </c>
      <c r="V31" s="22">
        <f t="shared" ref="V31:AS31" si="7">V32+V34</f>
        <v>0</v>
      </c>
      <c r="W31" s="22">
        <f t="shared" si="7"/>
        <v>0</v>
      </c>
      <c r="X31" s="22">
        <f t="shared" si="7"/>
        <v>0</v>
      </c>
      <c r="Y31" s="22">
        <f t="shared" si="7"/>
        <v>0</v>
      </c>
      <c r="Z31" s="22">
        <f t="shared" si="7"/>
        <v>0</v>
      </c>
      <c r="AA31" s="22">
        <f t="shared" si="7"/>
        <v>0</v>
      </c>
      <c r="AB31" s="22">
        <f t="shared" si="7"/>
        <v>0</v>
      </c>
      <c r="AC31" s="22">
        <f t="shared" si="7"/>
        <v>0</v>
      </c>
      <c r="AD31" s="22">
        <f t="shared" si="7"/>
        <v>0</v>
      </c>
      <c r="AE31" s="22">
        <f t="shared" si="7"/>
        <v>0</v>
      </c>
      <c r="AF31" s="22">
        <f t="shared" si="7"/>
        <v>0</v>
      </c>
      <c r="AG31" s="22">
        <f t="shared" si="7"/>
        <v>0</v>
      </c>
      <c r="AH31" s="22">
        <f t="shared" si="7"/>
        <v>0</v>
      </c>
      <c r="AI31" s="22">
        <f t="shared" si="7"/>
        <v>0</v>
      </c>
      <c r="AJ31" s="22">
        <f t="shared" si="7"/>
        <v>0</v>
      </c>
      <c r="AK31" s="22">
        <f t="shared" si="7"/>
        <v>0</v>
      </c>
      <c r="AL31" s="22">
        <f t="shared" si="7"/>
        <v>0</v>
      </c>
      <c r="AM31" s="22">
        <f t="shared" si="7"/>
        <v>0</v>
      </c>
      <c r="AN31" s="22">
        <f t="shared" si="7"/>
        <v>0</v>
      </c>
      <c r="AO31" s="22">
        <f t="shared" si="7"/>
        <v>0</v>
      </c>
      <c r="AP31" s="22">
        <f t="shared" si="7"/>
        <v>0</v>
      </c>
      <c r="AQ31" s="22">
        <f t="shared" si="7"/>
        <v>0</v>
      </c>
      <c r="AR31" s="22">
        <f t="shared" si="7"/>
        <v>0</v>
      </c>
      <c r="AS31" s="22">
        <f t="shared" si="7"/>
        <v>0</v>
      </c>
      <c r="AT31" s="22" t="s">
        <v>80</v>
      </c>
      <c r="AU31" s="22" t="s">
        <v>80</v>
      </c>
      <c r="AV31" s="22" t="s">
        <v>80</v>
      </c>
      <c r="AW31" s="22" t="s">
        <v>80</v>
      </c>
      <c r="AX31" s="22" t="s">
        <v>80</v>
      </c>
      <c r="AY31" s="22" t="s">
        <v>80</v>
      </c>
      <c r="AZ31" s="22" t="s">
        <v>80</v>
      </c>
      <c r="BA31" s="22" t="s">
        <v>80</v>
      </c>
      <c r="BB31" s="22" t="s">
        <v>80</v>
      </c>
      <c r="BC31" s="22"/>
      <c r="BD31" s="22">
        <f>SUM(BD32:BD34)</f>
        <v>0</v>
      </c>
    </row>
    <row r="32" spans="1:56" ht="15.6">
      <c r="A32" s="3" t="s">
        <v>16</v>
      </c>
      <c r="B32" s="5" t="s">
        <v>17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5" t="s">
        <v>80</v>
      </c>
      <c r="U32" s="25" t="s">
        <v>80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 t="s">
        <v>80</v>
      </c>
      <c r="AU32" s="71" t="s">
        <v>80</v>
      </c>
      <c r="AV32" s="71" t="s">
        <v>80</v>
      </c>
      <c r="AW32" s="71" t="s">
        <v>80</v>
      </c>
      <c r="AX32" s="71" t="s">
        <v>80</v>
      </c>
      <c r="AY32" s="71" t="s">
        <v>80</v>
      </c>
      <c r="AZ32" s="71" t="s">
        <v>80</v>
      </c>
      <c r="BA32" s="71" t="s">
        <v>80</v>
      </c>
      <c r="BB32" s="71" t="s">
        <v>80</v>
      </c>
      <c r="BC32" s="71"/>
      <c r="BD32" s="21">
        <f t="shared" ref="BD32:BD34" si="8">SUM(C32:AT32)</f>
        <v>0</v>
      </c>
    </row>
    <row r="33" spans="1:56" ht="15.6">
      <c r="A33" s="3" t="s">
        <v>18</v>
      </c>
      <c r="B33" s="5" t="s">
        <v>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5" t="s">
        <v>80</v>
      </c>
      <c r="U33" s="25" t="s">
        <v>80</v>
      </c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71" t="s">
        <v>80</v>
      </c>
      <c r="AU33" s="71" t="s">
        <v>80</v>
      </c>
      <c r="AV33" s="71" t="s">
        <v>80</v>
      </c>
      <c r="AW33" s="71" t="s">
        <v>80</v>
      </c>
      <c r="AX33" s="71" t="s">
        <v>80</v>
      </c>
      <c r="AY33" s="71" t="s">
        <v>80</v>
      </c>
      <c r="AZ33" s="71" t="s">
        <v>80</v>
      </c>
      <c r="BA33" s="71" t="s">
        <v>80</v>
      </c>
      <c r="BB33" s="71" t="s">
        <v>80</v>
      </c>
      <c r="BC33" s="71"/>
      <c r="BD33" s="21"/>
    </row>
    <row r="34" spans="1:56" ht="15.6">
      <c r="A34" s="6" t="s">
        <v>19</v>
      </c>
      <c r="B34" s="5" t="s">
        <v>10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5" t="s">
        <v>80</v>
      </c>
      <c r="U34" s="25" t="s">
        <v>80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71" t="s">
        <v>80</v>
      </c>
      <c r="AU34" s="71" t="s">
        <v>80</v>
      </c>
      <c r="AV34" s="71" t="s">
        <v>80</v>
      </c>
      <c r="AW34" s="71" t="s">
        <v>80</v>
      </c>
      <c r="AX34" s="71" t="s">
        <v>80</v>
      </c>
      <c r="AY34" s="71" t="s">
        <v>80</v>
      </c>
      <c r="AZ34" s="71" t="s">
        <v>80</v>
      </c>
      <c r="BA34" s="71" t="s">
        <v>80</v>
      </c>
      <c r="BB34" s="71" t="s">
        <v>80</v>
      </c>
      <c r="BC34" s="71"/>
      <c r="BD34" s="21">
        <f t="shared" si="8"/>
        <v>0</v>
      </c>
    </row>
    <row r="35" spans="1:56" s="45" customFormat="1" ht="15.6">
      <c r="A35" s="67" t="s">
        <v>81</v>
      </c>
      <c r="B35" s="67" t="s">
        <v>146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 t="s">
        <v>80</v>
      </c>
      <c r="U35" s="50" t="s">
        <v>80</v>
      </c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 t="s">
        <v>80</v>
      </c>
      <c r="AU35" s="50" t="s">
        <v>80</v>
      </c>
      <c r="AV35" s="50" t="s">
        <v>80</v>
      </c>
      <c r="AW35" s="50" t="s">
        <v>80</v>
      </c>
      <c r="AX35" s="50" t="s">
        <v>80</v>
      </c>
      <c r="AY35" s="50" t="s">
        <v>80</v>
      </c>
      <c r="AZ35" s="50" t="s">
        <v>80</v>
      </c>
      <c r="BA35" s="50" t="s">
        <v>80</v>
      </c>
      <c r="BB35" s="50" t="s">
        <v>80</v>
      </c>
      <c r="BC35" s="50" t="e">
        <f>#REF!+#REF!</f>
        <v>#REF!</v>
      </c>
      <c r="BD35" s="50">
        <v>0</v>
      </c>
    </row>
    <row r="36" spans="1:56" s="66" customFormat="1" ht="15.6">
      <c r="A36" s="67" t="s">
        <v>147</v>
      </c>
      <c r="B36" s="67" t="s">
        <v>148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 t="s">
        <v>80</v>
      </c>
      <c r="U36" s="50" t="s">
        <v>80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 t="s">
        <v>80</v>
      </c>
      <c r="AU36" s="50" t="s">
        <v>80</v>
      </c>
      <c r="AV36" s="50" t="s">
        <v>80</v>
      </c>
      <c r="AW36" s="50" t="s">
        <v>80</v>
      </c>
      <c r="AX36" s="50" t="s">
        <v>80</v>
      </c>
      <c r="AY36" s="50" t="s">
        <v>80</v>
      </c>
      <c r="AZ36" s="50" t="s">
        <v>80</v>
      </c>
      <c r="BA36" s="50" t="s">
        <v>80</v>
      </c>
      <c r="BB36" s="50" t="s">
        <v>80</v>
      </c>
      <c r="BC36" s="50"/>
      <c r="BD36" s="50">
        <f>SUM(BD37:BD47)</f>
        <v>0</v>
      </c>
    </row>
    <row r="37" spans="1:56" ht="15.6">
      <c r="A37" s="3" t="s">
        <v>20</v>
      </c>
      <c r="B37" s="5" t="s">
        <v>21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5" t="s">
        <v>80</v>
      </c>
      <c r="U37" s="25" t="s">
        <v>80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 t="s">
        <v>80</v>
      </c>
      <c r="AU37" s="71" t="s">
        <v>80</v>
      </c>
      <c r="AV37" s="71" t="s">
        <v>80</v>
      </c>
      <c r="AW37" s="71" t="s">
        <v>80</v>
      </c>
      <c r="AX37" s="71" t="s">
        <v>80</v>
      </c>
      <c r="AY37" s="71" t="s">
        <v>80</v>
      </c>
      <c r="AZ37" s="71" t="s">
        <v>80</v>
      </c>
      <c r="BA37" s="71" t="s">
        <v>80</v>
      </c>
      <c r="BB37" s="71" t="s">
        <v>80</v>
      </c>
      <c r="BC37" s="40"/>
      <c r="BD37" s="21">
        <f t="shared" ref="BD37:BD47" si="9">SUM(C37:AT37)</f>
        <v>0</v>
      </c>
    </row>
    <row r="38" spans="1:56" ht="15.6">
      <c r="A38" s="3" t="s">
        <v>22</v>
      </c>
      <c r="B38" s="5" t="s">
        <v>23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5" t="s">
        <v>80</v>
      </c>
      <c r="U38" s="25" t="s">
        <v>80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71" t="s">
        <v>80</v>
      </c>
      <c r="AU38" s="71" t="s">
        <v>80</v>
      </c>
      <c r="AV38" s="71" t="s">
        <v>80</v>
      </c>
      <c r="AW38" s="71" t="s">
        <v>80</v>
      </c>
      <c r="AX38" s="71" t="s">
        <v>80</v>
      </c>
      <c r="AY38" s="71" t="s">
        <v>80</v>
      </c>
      <c r="AZ38" s="71" t="s">
        <v>80</v>
      </c>
      <c r="BA38" s="71" t="s">
        <v>80</v>
      </c>
      <c r="BB38" s="71" t="s">
        <v>80</v>
      </c>
      <c r="BC38" s="40"/>
      <c r="BD38" s="21">
        <f t="shared" si="9"/>
        <v>0</v>
      </c>
    </row>
    <row r="39" spans="1:56" ht="15.6">
      <c r="A39" s="3" t="s">
        <v>24</v>
      </c>
      <c r="B39" s="5" t="s">
        <v>25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5" t="s">
        <v>80</v>
      </c>
      <c r="U39" s="25" t="s">
        <v>80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71" t="s">
        <v>80</v>
      </c>
      <c r="AU39" s="71" t="s">
        <v>80</v>
      </c>
      <c r="AV39" s="71" t="s">
        <v>80</v>
      </c>
      <c r="AW39" s="71" t="s">
        <v>80</v>
      </c>
      <c r="AX39" s="71" t="s">
        <v>80</v>
      </c>
      <c r="AY39" s="71" t="s">
        <v>80</v>
      </c>
      <c r="AZ39" s="71" t="s">
        <v>80</v>
      </c>
      <c r="BA39" s="71" t="s">
        <v>80</v>
      </c>
      <c r="BB39" s="71" t="s">
        <v>80</v>
      </c>
      <c r="BC39" s="40"/>
      <c r="BD39" s="21">
        <f t="shared" si="9"/>
        <v>0</v>
      </c>
    </row>
    <row r="40" spans="1:56" ht="15.6">
      <c r="A40" s="3" t="s">
        <v>26</v>
      </c>
      <c r="B40" s="5" t="s">
        <v>27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5" t="s">
        <v>80</v>
      </c>
      <c r="U40" s="25" t="s">
        <v>80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71" t="s">
        <v>80</v>
      </c>
      <c r="AU40" s="71" t="s">
        <v>80</v>
      </c>
      <c r="AV40" s="71" t="s">
        <v>80</v>
      </c>
      <c r="AW40" s="71" t="s">
        <v>80</v>
      </c>
      <c r="AX40" s="71" t="s">
        <v>80</v>
      </c>
      <c r="AY40" s="71" t="s">
        <v>80</v>
      </c>
      <c r="AZ40" s="71" t="s">
        <v>80</v>
      </c>
      <c r="BA40" s="71" t="s">
        <v>80</v>
      </c>
      <c r="BB40" s="71" t="s">
        <v>80</v>
      </c>
      <c r="BC40" s="40"/>
      <c r="BD40" s="21">
        <f t="shared" si="9"/>
        <v>0</v>
      </c>
    </row>
    <row r="41" spans="1:56" ht="15.6">
      <c r="A41" s="3" t="s">
        <v>28</v>
      </c>
      <c r="B41" s="3" t="s">
        <v>29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5" t="s">
        <v>80</v>
      </c>
      <c r="U41" s="25" t="s">
        <v>80</v>
      </c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71" t="s">
        <v>80</v>
      </c>
      <c r="AU41" s="71" t="s">
        <v>80</v>
      </c>
      <c r="AV41" s="71" t="s">
        <v>80</v>
      </c>
      <c r="AW41" s="71" t="s">
        <v>80</v>
      </c>
      <c r="AX41" s="71" t="s">
        <v>80</v>
      </c>
      <c r="AY41" s="71" t="s">
        <v>80</v>
      </c>
      <c r="AZ41" s="71" t="s">
        <v>80</v>
      </c>
      <c r="BA41" s="71" t="s">
        <v>80</v>
      </c>
      <c r="BB41" s="71" t="s">
        <v>80</v>
      </c>
      <c r="BC41" s="40"/>
      <c r="BD41" s="21">
        <f t="shared" si="9"/>
        <v>0</v>
      </c>
    </row>
    <row r="42" spans="1:56" ht="15.6">
      <c r="A42" s="3" t="s">
        <v>30</v>
      </c>
      <c r="B42" s="3" t="s">
        <v>31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5" t="s">
        <v>80</v>
      </c>
      <c r="U42" s="25" t="s">
        <v>80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71" t="s">
        <v>80</v>
      </c>
      <c r="AU42" s="71" t="s">
        <v>80</v>
      </c>
      <c r="AV42" s="71" t="s">
        <v>80</v>
      </c>
      <c r="AW42" s="71" t="s">
        <v>80</v>
      </c>
      <c r="AX42" s="71" t="s">
        <v>80</v>
      </c>
      <c r="AY42" s="71" t="s">
        <v>80</v>
      </c>
      <c r="AZ42" s="71" t="s">
        <v>80</v>
      </c>
      <c r="BA42" s="71" t="s">
        <v>80</v>
      </c>
      <c r="BB42" s="71" t="s">
        <v>80</v>
      </c>
      <c r="BC42" s="40"/>
      <c r="BD42" s="21">
        <f>SUM(V42:AQ42)</f>
        <v>0</v>
      </c>
    </row>
    <row r="43" spans="1:56" ht="15.6">
      <c r="A43" s="3" t="s">
        <v>32</v>
      </c>
      <c r="B43" s="3" t="s">
        <v>33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5" t="s">
        <v>80</v>
      </c>
      <c r="U43" s="25" t="s">
        <v>80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71" t="s">
        <v>80</v>
      </c>
      <c r="AU43" s="71" t="s">
        <v>80</v>
      </c>
      <c r="AV43" s="71" t="s">
        <v>80</v>
      </c>
      <c r="AW43" s="71" t="s">
        <v>80</v>
      </c>
      <c r="AX43" s="71" t="s">
        <v>80</v>
      </c>
      <c r="AY43" s="71" t="s">
        <v>80</v>
      </c>
      <c r="AZ43" s="71" t="s">
        <v>80</v>
      </c>
      <c r="BA43" s="71" t="s">
        <v>80</v>
      </c>
      <c r="BB43" s="71" t="s">
        <v>80</v>
      </c>
      <c r="BC43" s="40"/>
      <c r="BD43" s="21"/>
    </row>
    <row r="44" spans="1:56" ht="15.6">
      <c r="A44" s="3" t="s">
        <v>34</v>
      </c>
      <c r="B44" s="3" t="s">
        <v>35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5" t="s">
        <v>80</v>
      </c>
      <c r="U44" s="25" t="s">
        <v>80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71" t="s">
        <v>80</v>
      </c>
      <c r="AU44" s="71" t="s">
        <v>80</v>
      </c>
      <c r="AV44" s="71" t="s">
        <v>80</v>
      </c>
      <c r="AW44" s="71" t="s">
        <v>80</v>
      </c>
      <c r="AX44" s="71" t="s">
        <v>80</v>
      </c>
      <c r="AY44" s="71" t="s">
        <v>80</v>
      </c>
      <c r="AZ44" s="71" t="s">
        <v>80</v>
      </c>
      <c r="BA44" s="71" t="s">
        <v>80</v>
      </c>
      <c r="BB44" s="71" t="s">
        <v>80</v>
      </c>
      <c r="BC44" s="40"/>
      <c r="BD44" s="21">
        <f t="shared" si="9"/>
        <v>0</v>
      </c>
    </row>
    <row r="45" spans="1:56" ht="15.6">
      <c r="A45" s="3" t="s">
        <v>36</v>
      </c>
      <c r="B45" s="3" t="s">
        <v>86</v>
      </c>
      <c r="C45" s="2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25" t="s">
        <v>80</v>
      </c>
      <c r="U45" s="25" t="s">
        <v>80</v>
      </c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71" t="s">
        <v>80</v>
      </c>
      <c r="AU45" s="71" t="s">
        <v>80</v>
      </c>
      <c r="AV45" s="71" t="s">
        <v>80</v>
      </c>
      <c r="AW45" s="71" t="s">
        <v>80</v>
      </c>
      <c r="AX45" s="71" t="s">
        <v>80</v>
      </c>
      <c r="AY45" s="71" t="s">
        <v>80</v>
      </c>
      <c r="AZ45" s="71" t="s">
        <v>80</v>
      </c>
      <c r="BA45" s="71" t="s">
        <v>80</v>
      </c>
      <c r="BB45" s="71" t="s">
        <v>80</v>
      </c>
      <c r="BC45" s="40"/>
      <c r="BD45" s="21"/>
    </row>
    <row r="46" spans="1:56" ht="15.6">
      <c r="A46" s="3" t="s">
        <v>83</v>
      </c>
      <c r="B46" s="3" t="s">
        <v>82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5" t="s">
        <v>80</v>
      </c>
      <c r="U46" s="25" t="s">
        <v>80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71" t="s">
        <v>80</v>
      </c>
      <c r="AU46" s="71" t="s">
        <v>80</v>
      </c>
      <c r="AV46" s="71" t="s">
        <v>80</v>
      </c>
      <c r="AW46" s="71" t="s">
        <v>80</v>
      </c>
      <c r="AX46" s="71" t="s">
        <v>80</v>
      </c>
      <c r="AY46" s="71" t="s">
        <v>80</v>
      </c>
      <c r="AZ46" s="71" t="s">
        <v>80</v>
      </c>
      <c r="BA46" s="71" t="s">
        <v>80</v>
      </c>
      <c r="BB46" s="71" t="s">
        <v>80</v>
      </c>
      <c r="BC46" s="40"/>
      <c r="BD46" s="21"/>
    </row>
    <row r="47" spans="1:56" ht="15.6">
      <c r="A47" s="3" t="s">
        <v>84</v>
      </c>
      <c r="B47" s="3" t="s">
        <v>37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5" t="s">
        <v>80</v>
      </c>
      <c r="U47" s="25" t="s">
        <v>80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71" t="s">
        <v>80</v>
      </c>
      <c r="AU47" s="71" t="s">
        <v>80</v>
      </c>
      <c r="AV47" s="71" t="s">
        <v>80</v>
      </c>
      <c r="AW47" s="71" t="s">
        <v>80</v>
      </c>
      <c r="AX47" s="71" t="s">
        <v>80</v>
      </c>
      <c r="AY47" s="71" t="s">
        <v>80</v>
      </c>
      <c r="AZ47" s="71" t="s">
        <v>80</v>
      </c>
      <c r="BA47" s="71" t="s">
        <v>80</v>
      </c>
      <c r="BB47" s="71" t="s">
        <v>80</v>
      </c>
      <c r="BC47" s="40"/>
      <c r="BD47" s="21">
        <f t="shared" si="9"/>
        <v>0</v>
      </c>
    </row>
    <row r="48" spans="1:56" ht="31.2">
      <c r="A48" s="7" t="s">
        <v>39</v>
      </c>
      <c r="B48" s="8" t="s">
        <v>40</v>
      </c>
      <c r="C48" s="22">
        <f t="shared" ref="C48:S48" si="10">C49+C52</f>
        <v>0</v>
      </c>
      <c r="D48" s="22">
        <f t="shared" si="10"/>
        <v>0</v>
      </c>
      <c r="E48" s="22">
        <f t="shared" si="10"/>
        <v>0</v>
      </c>
      <c r="F48" s="22">
        <f t="shared" si="10"/>
        <v>0</v>
      </c>
      <c r="G48" s="22">
        <f t="shared" si="10"/>
        <v>0</v>
      </c>
      <c r="H48" s="22">
        <f t="shared" si="10"/>
        <v>0</v>
      </c>
      <c r="I48" s="22">
        <f t="shared" si="10"/>
        <v>0</v>
      </c>
      <c r="J48" s="22">
        <f t="shared" si="10"/>
        <v>0</v>
      </c>
      <c r="K48" s="22">
        <f t="shared" si="10"/>
        <v>0</v>
      </c>
      <c r="L48" s="22">
        <f t="shared" si="10"/>
        <v>0</v>
      </c>
      <c r="M48" s="22">
        <f t="shared" si="10"/>
        <v>0</v>
      </c>
      <c r="N48" s="22">
        <f t="shared" si="10"/>
        <v>0</v>
      </c>
      <c r="O48" s="22">
        <f t="shared" si="10"/>
        <v>0</v>
      </c>
      <c r="P48" s="22">
        <f t="shared" si="10"/>
        <v>0</v>
      </c>
      <c r="Q48" s="22">
        <f t="shared" si="10"/>
        <v>0</v>
      </c>
      <c r="R48" s="22">
        <f t="shared" si="10"/>
        <v>0</v>
      </c>
      <c r="S48" s="22">
        <f t="shared" si="10"/>
        <v>0</v>
      </c>
      <c r="T48" s="22" t="s">
        <v>80</v>
      </c>
      <c r="U48" s="22" t="s">
        <v>80</v>
      </c>
      <c r="V48" s="22">
        <f t="shared" ref="V48:AS48" si="11">V49+V52</f>
        <v>0</v>
      </c>
      <c r="W48" s="22">
        <f t="shared" si="11"/>
        <v>0</v>
      </c>
      <c r="X48" s="22">
        <f t="shared" si="11"/>
        <v>0</v>
      </c>
      <c r="Y48" s="22">
        <f t="shared" si="11"/>
        <v>0</v>
      </c>
      <c r="Z48" s="22">
        <f t="shared" si="11"/>
        <v>0</v>
      </c>
      <c r="AA48" s="22">
        <f t="shared" si="11"/>
        <v>0</v>
      </c>
      <c r="AB48" s="22">
        <f t="shared" si="11"/>
        <v>0</v>
      </c>
      <c r="AC48" s="22">
        <f t="shared" si="11"/>
        <v>0</v>
      </c>
      <c r="AD48" s="22">
        <f t="shared" si="11"/>
        <v>0</v>
      </c>
      <c r="AE48" s="22">
        <f t="shared" si="11"/>
        <v>0</v>
      </c>
      <c r="AF48" s="22">
        <f t="shared" si="11"/>
        <v>0</v>
      </c>
      <c r="AG48" s="22">
        <f t="shared" si="11"/>
        <v>0</v>
      </c>
      <c r="AH48" s="22">
        <f t="shared" si="11"/>
        <v>0</v>
      </c>
      <c r="AI48" s="22">
        <f t="shared" si="11"/>
        <v>0</v>
      </c>
      <c r="AJ48" s="22">
        <f t="shared" si="11"/>
        <v>0</v>
      </c>
      <c r="AK48" s="22">
        <f t="shared" si="11"/>
        <v>0</v>
      </c>
      <c r="AL48" s="22">
        <f t="shared" si="11"/>
        <v>0</v>
      </c>
      <c r="AM48" s="22">
        <f t="shared" si="11"/>
        <v>0</v>
      </c>
      <c r="AN48" s="22">
        <f t="shared" si="11"/>
        <v>0</v>
      </c>
      <c r="AO48" s="22">
        <f t="shared" si="11"/>
        <v>0</v>
      </c>
      <c r="AP48" s="22">
        <f t="shared" si="11"/>
        <v>0</v>
      </c>
      <c r="AQ48" s="22">
        <f t="shared" si="11"/>
        <v>0</v>
      </c>
      <c r="AR48" s="22">
        <f t="shared" si="11"/>
        <v>0</v>
      </c>
      <c r="AS48" s="22">
        <f t="shared" si="11"/>
        <v>0</v>
      </c>
      <c r="AT48" s="22" t="s">
        <v>80</v>
      </c>
      <c r="AU48" s="22" t="s">
        <v>80</v>
      </c>
      <c r="AV48" s="22" t="s">
        <v>80</v>
      </c>
      <c r="AW48" s="22" t="s">
        <v>80</v>
      </c>
      <c r="AX48" s="22" t="s">
        <v>80</v>
      </c>
      <c r="AY48" s="22" t="s">
        <v>80</v>
      </c>
      <c r="AZ48" s="22" t="s">
        <v>80</v>
      </c>
      <c r="BA48" s="22" t="s">
        <v>80</v>
      </c>
      <c r="BB48" s="22" t="s">
        <v>80</v>
      </c>
      <c r="BC48" s="22"/>
      <c r="BD48" s="22">
        <f>SUM(BD49:BD52)</f>
        <v>0</v>
      </c>
    </row>
    <row r="49" spans="1:56" ht="15.6">
      <c r="A49" s="3" t="s">
        <v>41</v>
      </c>
      <c r="B49" s="9" t="s">
        <v>42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5" t="s">
        <v>80</v>
      </c>
      <c r="U49" s="25" t="s">
        <v>80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 t="s">
        <v>80</v>
      </c>
      <c r="AU49" s="21" t="s">
        <v>80</v>
      </c>
      <c r="AV49" s="21" t="s">
        <v>80</v>
      </c>
      <c r="AW49" s="21" t="s">
        <v>80</v>
      </c>
      <c r="AX49" s="21" t="s">
        <v>80</v>
      </c>
      <c r="AY49" s="21" t="s">
        <v>80</v>
      </c>
      <c r="AZ49" s="21" t="s">
        <v>80</v>
      </c>
      <c r="BA49" s="21" t="s">
        <v>80</v>
      </c>
      <c r="BB49" s="21" t="s">
        <v>80</v>
      </c>
      <c r="BC49" s="40"/>
      <c r="BD49" s="21">
        <f t="shared" ref="BD49:BD52" si="12">SUM(C49:AT49)</f>
        <v>0</v>
      </c>
    </row>
    <row r="50" spans="1:56" ht="15.6">
      <c r="A50" s="3" t="s">
        <v>43</v>
      </c>
      <c r="B50" s="9" t="s">
        <v>44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25" t="s">
        <v>80</v>
      </c>
      <c r="U50" s="25" t="s">
        <v>80</v>
      </c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40"/>
      <c r="BD50" s="35"/>
    </row>
    <row r="51" spans="1:56" ht="15.6">
      <c r="A51" s="3" t="s">
        <v>211</v>
      </c>
      <c r="B51" s="9" t="s">
        <v>87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25"/>
      <c r="U51" s="25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</row>
    <row r="52" spans="1:56" ht="15.6">
      <c r="A52" s="3" t="s">
        <v>45</v>
      </c>
      <c r="B52" s="9" t="s">
        <v>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5" t="s">
        <v>80</v>
      </c>
      <c r="U52" s="25" t="s">
        <v>80</v>
      </c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 t="s">
        <v>80</v>
      </c>
      <c r="AU52" s="21" t="s">
        <v>80</v>
      </c>
      <c r="AV52" s="21" t="s">
        <v>80</v>
      </c>
      <c r="AW52" s="21" t="s">
        <v>80</v>
      </c>
      <c r="AX52" s="21" t="s">
        <v>80</v>
      </c>
      <c r="AY52" s="21" t="s">
        <v>80</v>
      </c>
      <c r="AZ52" s="21" t="s">
        <v>80</v>
      </c>
      <c r="BA52" s="21" t="s">
        <v>80</v>
      </c>
      <c r="BB52" s="21" t="s">
        <v>80</v>
      </c>
      <c r="BC52" s="40"/>
      <c r="BD52" s="21">
        <f t="shared" si="12"/>
        <v>0</v>
      </c>
    </row>
    <row r="53" spans="1:56" ht="15.6">
      <c r="A53" s="7" t="s">
        <v>46</v>
      </c>
      <c r="B53" s="8" t="s">
        <v>47</v>
      </c>
      <c r="C53" s="22">
        <f t="shared" ref="C53:S53" si="13">C54+C55+C56</f>
        <v>0</v>
      </c>
      <c r="D53" s="22">
        <f t="shared" si="13"/>
        <v>0</v>
      </c>
      <c r="E53" s="22">
        <f t="shared" si="13"/>
        <v>0</v>
      </c>
      <c r="F53" s="22">
        <f t="shared" si="13"/>
        <v>0</v>
      </c>
      <c r="G53" s="22">
        <f t="shared" si="13"/>
        <v>0</v>
      </c>
      <c r="H53" s="22">
        <f t="shared" si="13"/>
        <v>0</v>
      </c>
      <c r="I53" s="22">
        <f t="shared" si="13"/>
        <v>0</v>
      </c>
      <c r="J53" s="22">
        <f t="shared" si="13"/>
        <v>0</v>
      </c>
      <c r="K53" s="22">
        <f t="shared" si="13"/>
        <v>0</v>
      </c>
      <c r="L53" s="22">
        <f t="shared" si="13"/>
        <v>0</v>
      </c>
      <c r="M53" s="22">
        <f t="shared" si="13"/>
        <v>0</v>
      </c>
      <c r="N53" s="22">
        <f t="shared" si="13"/>
        <v>0</v>
      </c>
      <c r="O53" s="22">
        <f t="shared" si="13"/>
        <v>0</v>
      </c>
      <c r="P53" s="22">
        <f t="shared" si="13"/>
        <v>0</v>
      </c>
      <c r="Q53" s="22">
        <f t="shared" si="13"/>
        <v>0</v>
      </c>
      <c r="R53" s="22">
        <f t="shared" si="13"/>
        <v>0</v>
      </c>
      <c r="S53" s="22">
        <f t="shared" si="13"/>
        <v>0</v>
      </c>
      <c r="T53" s="22" t="s">
        <v>80</v>
      </c>
      <c r="U53" s="22" t="s">
        <v>80</v>
      </c>
      <c r="V53" s="22">
        <f t="shared" ref="V53:AS53" si="14">V54+V55+V56</f>
        <v>0</v>
      </c>
      <c r="W53" s="22">
        <f t="shared" si="14"/>
        <v>0</v>
      </c>
      <c r="X53" s="22">
        <f t="shared" si="14"/>
        <v>0</v>
      </c>
      <c r="Y53" s="22">
        <f t="shared" si="14"/>
        <v>0</v>
      </c>
      <c r="Z53" s="22">
        <f t="shared" si="14"/>
        <v>0</v>
      </c>
      <c r="AA53" s="22">
        <f t="shared" si="14"/>
        <v>0</v>
      </c>
      <c r="AB53" s="22">
        <f t="shared" si="14"/>
        <v>0</v>
      </c>
      <c r="AC53" s="22">
        <f t="shared" si="14"/>
        <v>0</v>
      </c>
      <c r="AD53" s="22">
        <f t="shared" si="14"/>
        <v>0</v>
      </c>
      <c r="AE53" s="22">
        <f t="shared" si="14"/>
        <v>0</v>
      </c>
      <c r="AF53" s="22">
        <f t="shared" si="14"/>
        <v>0</v>
      </c>
      <c r="AG53" s="22">
        <f t="shared" si="14"/>
        <v>0</v>
      </c>
      <c r="AH53" s="22">
        <f t="shared" si="14"/>
        <v>0</v>
      </c>
      <c r="AI53" s="22">
        <f t="shared" si="14"/>
        <v>0</v>
      </c>
      <c r="AJ53" s="22">
        <f t="shared" si="14"/>
        <v>0</v>
      </c>
      <c r="AK53" s="22">
        <f t="shared" si="14"/>
        <v>0</v>
      </c>
      <c r="AL53" s="22">
        <f t="shared" si="14"/>
        <v>0</v>
      </c>
      <c r="AM53" s="22">
        <f t="shared" si="14"/>
        <v>0</v>
      </c>
      <c r="AN53" s="22">
        <f t="shared" si="14"/>
        <v>0</v>
      </c>
      <c r="AO53" s="22">
        <f t="shared" si="14"/>
        <v>0</v>
      </c>
      <c r="AP53" s="22">
        <f t="shared" si="14"/>
        <v>0</v>
      </c>
      <c r="AQ53" s="22">
        <f t="shared" si="14"/>
        <v>0</v>
      </c>
      <c r="AR53" s="22">
        <f t="shared" si="14"/>
        <v>0</v>
      </c>
      <c r="AS53" s="22">
        <f t="shared" si="14"/>
        <v>0</v>
      </c>
      <c r="AT53" s="22" t="s">
        <v>80</v>
      </c>
      <c r="AU53" s="22" t="s">
        <v>80</v>
      </c>
      <c r="AV53" s="22" t="s">
        <v>80</v>
      </c>
      <c r="AW53" s="22" t="s">
        <v>80</v>
      </c>
      <c r="AX53" s="22" t="s">
        <v>80</v>
      </c>
      <c r="AY53" s="22" t="s">
        <v>80</v>
      </c>
      <c r="AZ53" s="22" t="s">
        <v>80</v>
      </c>
      <c r="BA53" s="22" t="s">
        <v>80</v>
      </c>
      <c r="BB53" s="22" t="s">
        <v>80</v>
      </c>
      <c r="BC53" s="22"/>
      <c r="BD53" s="22">
        <f>SUM(BD55:BD56)</f>
        <v>0</v>
      </c>
    </row>
    <row r="54" spans="1:56" ht="15.6">
      <c r="A54" s="3" t="s">
        <v>48</v>
      </c>
      <c r="B54" s="9" t="s">
        <v>49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5" t="s">
        <v>80</v>
      </c>
      <c r="U54" s="25" t="s">
        <v>80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 t="s">
        <v>80</v>
      </c>
      <c r="AU54" s="21" t="s">
        <v>80</v>
      </c>
      <c r="AV54" s="21" t="s">
        <v>80</v>
      </c>
      <c r="AW54" s="21" t="s">
        <v>80</v>
      </c>
      <c r="AX54" s="21" t="s">
        <v>80</v>
      </c>
      <c r="AY54" s="21" t="s">
        <v>80</v>
      </c>
      <c r="AZ54" s="21" t="s">
        <v>80</v>
      </c>
      <c r="BA54" s="21" t="s">
        <v>80</v>
      </c>
      <c r="BB54" s="21" t="s">
        <v>80</v>
      </c>
      <c r="BC54" s="40"/>
      <c r="BD54" s="21">
        <f t="shared" ref="BD54:BD56" si="15">SUM(C54:AT54)</f>
        <v>0</v>
      </c>
    </row>
    <row r="55" spans="1:56" ht="15.6">
      <c r="A55" s="3" t="s">
        <v>50</v>
      </c>
      <c r="B55" s="9" t="s">
        <v>51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5" t="s">
        <v>80</v>
      </c>
      <c r="U55" s="25" t="s">
        <v>80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 t="s">
        <v>80</v>
      </c>
      <c r="AU55" s="21" t="s">
        <v>80</v>
      </c>
      <c r="AV55" s="21" t="s">
        <v>80</v>
      </c>
      <c r="AW55" s="21" t="s">
        <v>80</v>
      </c>
      <c r="AX55" s="21" t="s">
        <v>80</v>
      </c>
      <c r="AY55" s="21" t="s">
        <v>80</v>
      </c>
      <c r="AZ55" s="21" t="s">
        <v>80</v>
      </c>
      <c r="BA55" s="21" t="s">
        <v>80</v>
      </c>
      <c r="BB55" s="21" t="s">
        <v>80</v>
      </c>
      <c r="BC55" s="40"/>
      <c r="BD55" s="21">
        <f t="shared" si="15"/>
        <v>0</v>
      </c>
    </row>
    <row r="56" spans="1:56" ht="15.6">
      <c r="A56" s="3" t="s">
        <v>154</v>
      </c>
      <c r="B56" s="9" t="s">
        <v>155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5" t="s">
        <v>80</v>
      </c>
      <c r="U56" s="25" t="s">
        <v>80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 t="s">
        <v>80</v>
      </c>
      <c r="AU56" s="21" t="s">
        <v>80</v>
      </c>
      <c r="AV56" s="21" t="s">
        <v>80</v>
      </c>
      <c r="AW56" s="21" t="s">
        <v>80</v>
      </c>
      <c r="AX56" s="21" t="s">
        <v>80</v>
      </c>
      <c r="AY56" s="21" t="s">
        <v>80</v>
      </c>
      <c r="AZ56" s="21" t="s">
        <v>80</v>
      </c>
      <c r="BA56" s="21" t="s">
        <v>80</v>
      </c>
      <c r="BB56" s="21" t="s">
        <v>80</v>
      </c>
      <c r="BC56" s="40"/>
      <c r="BD56" s="21">
        <f t="shared" si="15"/>
        <v>0</v>
      </c>
    </row>
    <row r="57" spans="1:56" ht="15.6">
      <c r="A57" s="10" t="s">
        <v>54</v>
      </c>
      <c r="B57" s="8" t="s">
        <v>55</v>
      </c>
      <c r="C57" s="22" t="e">
        <f>C58+#REF!</f>
        <v>#REF!</v>
      </c>
      <c r="D57" s="22" t="e">
        <f>D58+#REF!</f>
        <v>#REF!</v>
      </c>
      <c r="E57" s="22" t="e">
        <f>E58+#REF!</f>
        <v>#REF!</v>
      </c>
      <c r="F57" s="22" t="e">
        <f>F58+#REF!</f>
        <v>#REF!</v>
      </c>
      <c r="G57" s="22" t="e">
        <f>G58+#REF!</f>
        <v>#REF!</v>
      </c>
      <c r="H57" s="22" t="e">
        <f>H58+#REF!</f>
        <v>#REF!</v>
      </c>
      <c r="I57" s="22" t="e">
        <f>I58+#REF!</f>
        <v>#REF!</v>
      </c>
      <c r="J57" s="22" t="e">
        <f>J58+#REF!</f>
        <v>#REF!</v>
      </c>
      <c r="K57" s="22" t="e">
        <f>K58+#REF!</f>
        <v>#REF!</v>
      </c>
      <c r="L57" s="22" t="e">
        <f>L58+#REF!</f>
        <v>#REF!</v>
      </c>
      <c r="M57" s="22" t="e">
        <f>M58+#REF!</f>
        <v>#REF!</v>
      </c>
      <c r="N57" s="22" t="e">
        <f>N58+#REF!</f>
        <v>#REF!</v>
      </c>
      <c r="O57" s="22" t="e">
        <f>O58+#REF!</f>
        <v>#REF!</v>
      </c>
      <c r="P57" s="22" t="e">
        <f>P58+#REF!</f>
        <v>#REF!</v>
      </c>
      <c r="Q57" s="22" t="e">
        <f>Q58+#REF!</f>
        <v>#REF!</v>
      </c>
      <c r="R57" s="22" t="e">
        <f>R58+#REF!</f>
        <v>#REF!</v>
      </c>
      <c r="S57" s="22" t="e">
        <f>S58+#REF!</f>
        <v>#REF!</v>
      </c>
      <c r="T57" s="22" t="s">
        <v>80</v>
      </c>
      <c r="U57" s="22" t="s">
        <v>80</v>
      </c>
      <c r="V57" s="22" t="e">
        <f>V58+#REF!</f>
        <v>#REF!</v>
      </c>
      <c r="W57" s="22" t="e">
        <f>W58+#REF!</f>
        <v>#REF!</v>
      </c>
      <c r="X57" s="22" t="e">
        <f>X58+#REF!</f>
        <v>#REF!</v>
      </c>
      <c r="Y57" s="22" t="e">
        <f>Y58+#REF!</f>
        <v>#REF!</v>
      </c>
      <c r="Z57" s="22" t="e">
        <f>Z58+#REF!</f>
        <v>#REF!</v>
      </c>
      <c r="AA57" s="22" t="e">
        <f>AA58+#REF!</f>
        <v>#REF!</v>
      </c>
      <c r="AB57" s="22" t="e">
        <f>AB58+#REF!</f>
        <v>#REF!</v>
      </c>
      <c r="AC57" s="22" t="e">
        <f>AC58+#REF!</f>
        <v>#REF!</v>
      </c>
      <c r="AD57" s="22" t="e">
        <f>AD58+#REF!</f>
        <v>#REF!</v>
      </c>
      <c r="AE57" s="22" t="e">
        <f>AE58+#REF!</f>
        <v>#REF!</v>
      </c>
      <c r="AF57" s="22" t="e">
        <f>AF58+#REF!</f>
        <v>#REF!</v>
      </c>
      <c r="AG57" s="22" t="e">
        <f>AG58+#REF!</f>
        <v>#REF!</v>
      </c>
      <c r="AH57" s="22" t="e">
        <f>AH58+#REF!</f>
        <v>#REF!</v>
      </c>
      <c r="AI57" s="22" t="e">
        <f>AI58+#REF!</f>
        <v>#REF!</v>
      </c>
      <c r="AJ57" s="22" t="e">
        <f>AJ58+#REF!</f>
        <v>#REF!</v>
      </c>
      <c r="AK57" s="22" t="e">
        <f>AK58+#REF!</f>
        <v>#REF!</v>
      </c>
      <c r="AL57" s="22" t="e">
        <f>AL58+#REF!</f>
        <v>#REF!</v>
      </c>
      <c r="AM57" s="22" t="e">
        <f>AM58+#REF!</f>
        <v>#REF!</v>
      </c>
      <c r="AN57" s="22" t="e">
        <f>AN58+#REF!</f>
        <v>#REF!</v>
      </c>
      <c r="AO57" s="22" t="e">
        <f>AO58+#REF!</f>
        <v>#REF!</v>
      </c>
      <c r="AP57" s="22" t="e">
        <f>AP58+#REF!</f>
        <v>#REF!</v>
      </c>
      <c r="AQ57" s="22" t="e">
        <f>AQ58+#REF!</f>
        <v>#REF!</v>
      </c>
      <c r="AR57" s="22" t="e">
        <f>AR58+#REF!</f>
        <v>#REF!</v>
      </c>
      <c r="AS57" s="22" t="e">
        <f>AS58+#REF!</f>
        <v>#REF!</v>
      </c>
      <c r="AT57" s="22" t="s">
        <v>80</v>
      </c>
      <c r="AU57" s="22" t="s">
        <v>80</v>
      </c>
      <c r="AV57" s="22" t="s">
        <v>80</v>
      </c>
      <c r="AW57" s="22" t="s">
        <v>80</v>
      </c>
      <c r="AX57" s="22" t="s">
        <v>80</v>
      </c>
      <c r="AY57" s="22" t="s">
        <v>80</v>
      </c>
      <c r="AZ57" s="22" t="s">
        <v>80</v>
      </c>
      <c r="BA57" s="22" t="s">
        <v>80</v>
      </c>
      <c r="BB57" s="22" t="s">
        <v>80</v>
      </c>
      <c r="BC57" s="22"/>
      <c r="BD57" s="22">
        <f>SUM(BD58:BD59)</f>
        <v>0</v>
      </c>
    </row>
    <row r="58" spans="1:56" ht="15.6">
      <c r="A58" s="5" t="s">
        <v>56</v>
      </c>
      <c r="B58" s="9" t="s">
        <v>57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5" t="s">
        <v>80</v>
      </c>
      <c r="U58" s="25" t="s">
        <v>80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 t="s">
        <v>80</v>
      </c>
      <c r="AU58" s="21" t="s">
        <v>80</v>
      </c>
      <c r="AV58" s="21" t="s">
        <v>80</v>
      </c>
      <c r="AW58" s="21" t="s">
        <v>80</v>
      </c>
      <c r="AX58" s="21" t="s">
        <v>80</v>
      </c>
      <c r="AY58" s="21" t="s">
        <v>80</v>
      </c>
      <c r="AZ58" s="21" t="s">
        <v>80</v>
      </c>
      <c r="BA58" s="21" t="s">
        <v>80</v>
      </c>
      <c r="BB58" s="21" t="s">
        <v>80</v>
      </c>
      <c r="BC58" s="40"/>
      <c r="BD58" s="21">
        <f t="shared" ref="BD58" si="16">SUM(C58:AT58)</f>
        <v>0</v>
      </c>
    </row>
    <row r="59" spans="1:56" ht="15.6">
      <c r="A59" s="5" t="s">
        <v>96</v>
      </c>
      <c r="B59" s="9" t="s">
        <v>52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25"/>
      <c r="U59" s="2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40" t="s">
        <v>80</v>
      </c>
      <c r="AU59" s="40" t="s">
        <v>80</v>
      </c>
      <c r="AV59" s="40" t="s">
        <v>80</v>
      </c>
      <c r="AW59" s="40" t="s">
        <v>80</v>
      </c>
      <c r="AX59" s="40" t="s">
        <v>80</v>
      </c>
      <c r="AY59" s="40" t="s">
        <v>80</v>
      </c>
      <c r="AZ59" s="40" t="s">
        <v>80</v>
      </c>
      <c r="BA59" s="40" t="s">
        <v>80</v>
      </c>
      <c r="BB59" s="40" t="s">
        <v>80</v>
      </c>
      <c r="BC59" s="40"/>
      <c r="BD59" s="35"/>
    </row>
    <row r="60" spans="1:56" ht="15.6">
      <c r="A60" s="10" t="s">
        <v>59</v>
      </c>
      <c r="B60" s="8" t="s">
        <v>85</v>
      </c>
      <c r="C60" s="22">
        <f t="shared" ref="C60:S60" si="17">C61+C62</f>
        <v>0</v>
      </c>
      <c r="D60" s="22">
        <f t="shared" si="17"/>
        <v>0</v>
      </c>
      <c r="E60" s="22">
        <f t="shared" si="17"/>
        <v>0</v>
      </c>
      <c r="F60" s="22">
        <f t="shared" si="17"/>
        <v>0</v>
      </c>
      <c r="G60" s="22">
        <f t="shared" si="17"/>
        <v>0</v>
      </c>
      <c r="H60" s="22">
        <f t="shared" si="17"/>
        <v>0</v>
      </c>
      <c r="I60" s="22">
        <f t="shared" si="17"/>
        <v>0</v>
      </c>
      <c r="J60" s="22">
        <f t="shared" si="17"/>
        <v>0</v>
      </c>
      <c r="K60" s="22">
        <f t="shared" si="17"/>
        <v>0</v>
      </c>
      <c r="L60" s="22">
        <f t="shared" si="17"/>
        <v>0</v>
      </c>
      <c r="M60" s="22">
        <f t="shared" si="17"/>
        <v>0</v>
      </c>
      <c r="N60" s="22">
        <f t="shared" si="17"/>
        <v>0</v>
      </c>
      <c r="O60" s="22">
        <f t="shared" si="17"/>
        <v>0</v>
      </c>
      <c r="P60" s="22">
        <f t="shared" si="17"/>
        <v>0</v>
      </c>
      <c r="Q60" s="22">
        <f t="shared" si="17"/>
        <v>0</v>
      </c>
      <c r="R60" s="22">
        <f t="shared" si="17"/>
        <v>0</v>
      </c>
      <c r="S60" s="22">
        <f t="shared" si="17"/>
        <v>0</v>
      </c>
      <c r="T60" s="22" t="s">
        <v>80</v>
      </c>
      <c r="U60" s="22" t="s">
        <v>80</v>
      </c>
      <c r="V60" s="22">
        <f t="shared" ref="V60:AS60" si="18">V61+V62</f>
        <v>0</v>
      </c>
      <c r="W60" s="22">
        <f t="shared" si="18"/>
        <v>0</v>
      </c>
      <c r="X60" s="22">
        <f t="shared" si="18"/>
        <v>0</v>
      </c>
      <c r="Y60" s="22">
        <f t="shared" si="18"/>
        <v>0</v>
      </c>
      <c r="Z60" s="22">
        <f t="shared" si="18"/>
        <v>0</v>
      </c>
      <c r="AA60" s="22">
        <f t="shared" si="18"/>
        <v>0</v>
      </c>
      <c r="AB60" s="22">
        <f t="shared" si="18"/>
        <v>0</v>
      </c>
      <c r="AC60" s="22">
        <f t="shared" si="18"/>
        <v>0</v>
      </c>
      <c r="AD60" s="22">
        <f t="shared" si="18"/>
        <v>0</v>
      </c>
      <c r="AE60" s="22">
        <f t="shared" si="18"/>
        <v>0</v>
      </c>
      <c r="AF60" s="22">
        <f t="shared" si="18"/>
        <v>0</v>
      </c>
      <c r="AG60" s="22">
        <f t="shared" si="18"/>
        <v>0</v>
      </c>
      <c r="AH60" s="22">
        <f t="shared" si="18"/>
        <v>0</v>
      </c>
      <c r="AI60" s="22">
        <f t="shared" si="18"/>
        <v>0</v>
      </c>
      <c r="AJ60" s="22">
        <f t="shared" si="18"/>
        <v>0</v>
      </c>
      <c r="AK60" s="22">
        <f t="shared" si="18"/>
        <v>0</v>
      </c>
      <c r="AL60" s="22">
        <f t="shared" si="18"/>
        <v>0</v>
      </c>
      <c r="AM60" s="22">
        <f t="shared" si="18"/>
        <v>0</v>
      </c>
      <c r="AN60" s="22">
        <f t="shared" si="18"/>
        <v>0</v>
      </c>
      <c r="AO60" s="22">
        <f t="shared" si="18"/>
        <v>0</v>
      </c>
      <c r="AP60" s="22">
        <f t="shared" si="18"/>
        <v>0</v>
      </c>
      <c r="AQ60" s="22">
        <f t="shared" si="18"/>
        <v>0</v>
      </c>
      <c r="AR60" s="22">
        <f t="shared" si="18"/>
        <v>0</v>
      </c>
      <c r="AS60" s="22">
        <f t="shared" si="18"/>
        <v>0</v>
      </c>
      <c r="AT60" s="22" t="s">
        <v>80</v>
      </c>
      <c r="AU60" s="22" t="s">
        <v>80</v>
      </c>
      <c r="AV60" s="22" t="s">
        <v>80</v>
      </c>
      <c r="AW60" s="22" t="s">
        <v>80</v>
      </c>
      <c r="AX60" s="22" t="s">
        <v>80</v>
      </c>
      <c r="AY60" s="22" t="s">
        <v>80</v>
      </c>
      <c r="AZ60" s="22" t="s">
        <v>80</v>
      </c>
      <c r="BA60" s="22" t="s">
        <v>80</v>
      </c>
      <c r="BB60" s="22" t="s">
        <v>80</v>
      </c>
      <c r="BC60" s="22"/>
      <c r="BD60" s="22">
        <f>SUM(BD61:BD64)</f>
        <v>0</v>
      </c>
    </row>
    <row r="61" spans="1:56" ht="31.2">
      <c r="A61" s="5" t="s">
        <v>60</v>
      </c>
      <c r="B61" s="11" t="s">
        <v>61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5" t="s">
        <v>80</v>
      </c>
      <c r="U61" s="25" t="s">
        <v>80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 t="s">
        <v>80</v>
      </c>
      <c r="AU61" s="21" t="s">
        <v>80</v>
      </c>
      <c r="AV61" s="21" t="s">
        <v>80</v>
      </c>
      <c r="AW61" s="21" t="s">
        <v>80</v>
      </c>
      <c r="AX61" s="21" t="s">
        <v>80</v>
      </c>
      <c r="AY61" s="21" t="s">
        <v>80</v>
      </c>
      <c r="AZ61" s="21" t="s">
        <v>80</v>
      </c>
      <c r="BA61" s="21" t="s">
        <v>80</v>
      </c>
      <c r="BB61" s="21" t="s">
        <v>80</v>
      </c>
      <c r="BC61" s="40"/>
      <c r="BD61" s="21">
        <f t="shared" ref="BD61:BD62" si="19">SUM(C61:AT61)</f>
        <v>0</v>
      </c>
    </row>
    <row r="62" spans="1:56" ht="15.6">
      <c r="A62" s="5" t="s">
        <v>62</v>
      </c>
      <c r="B62" s="9" t="s">
        <v>88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5" t="s">
        <v>80</v>
      </c>
      <c r="U62" s="25" t="s">
        <v>80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 t="s">
        <v>80</v>
      </c>
      <c r="AU62" s="21" t="s">
        <v>80</v>
      </c>
      <c r="AV62" s="21" t="s">
        <v>80</v>
      </c>
      <c r="AW62" s="21" t="s">
        <v>80</v>
      </c>
      <c r="AX62" s="21" t="s">
        <v>80</v>
      </c>
      <c r="AY62" s="21" t="s">
        <v>80</v>
      </c>
      <c r="AZ62" s="21" t="s">
        <v>80</v>
      </c>
      <c r="BA62" s="21" t="s">
        <v>80</v>
      </c>
      <c r="BB62" s="21" t="s">
        <v>80</v>
      </c>
      <c r="BC62" s="40"/>
      <c r="BD62" s="21">
        <f t="shared" si="19"/>
        <v>0</v>
      </c>
    </row>
    <row r="63" spans="1:56" ht="26.4">
      <c r="A63" s="29" t="s">
        <v>63</v>
      </c>
      <c r="B63" s="29" t="s">
        <v>212</v>
      </c>
      <c r="C63" s="22" t="e">
        <f>C64+C65+#REF!</f>
        <v>#REF!</v>
      </c>
      <c r="D63" s="22" t="e">
        <f>D64+D65+#REF!</f>
        <v>#REF!</v>
      </c>
      <c r="E63" s="22" t="e">
        <f>E64+E65+#REF!</f>
        <v>#REF!</v>
      </c>
      <c r="F63" s="22" t="e">
        <f>F64+F65+#REF!</f>
        <v>#REF!</v>
      </c>
      <c r="G63" s="22" t="e">
        <f>G64+G65+#REF!</f>
        <v>#REF!</v>
      </c>
      <c r="H63" s="22" t="e">
        <f>H64+H65+#REF!</f>
        <v>#REF!</v>
      </c>
      <c r="I63" s="22" t="e">
        <f>I64+I65+#REF!</f>
        <v>#REF!</v>
      </c>
      <c r="J63" s="22" t="e">
        <f>J64+J65+#REF!</f>
        <v>#REF!</v>
      </c>
      <c r="K63" s="22" t="e">
        <f>K64+K65+#REF!</f>
        <v>#REF!</v>
      </c>
      <c r="L63" s="22" t="e">
        <f>L64+L65+#REF!</f>
        <v>#REF!</v>
      </c>
      <c r="M63" s="22" t="e">
        <f>M64+M65+#REF!</f>
        <v>#REF!</v>
      </c>
      <c r="N63" s="22" t="e">
        <f>N64+N65+#REF!</f>
        <v>#REF!</v>
      </c>
      <c r="O63" s="22" t="e">
        <f>O64+O65+#REF!</f>
        <v>#REF!</v>
      </c>
      <c r="P63" s="22" t="e">
        <f>P64+P65+#REF!</f>
        <v>#REF!</v>
      </c>
      <c r="Q63" s="22" t="e">
        <f>Q64+Q65+#REF!</f>
        <v>#REF!</v>
      </c>
      <c r="R63" s="22" t="e">
        <f>R64+R65+#REF!</f>
        <v>#REF!</v>
      </c>
      <c r="S63" s="22" t="e">
        <f>S64+S65+#REF!</f>
        <v>#REF!</v>
      </c>
      <c r="T63" s="22" t="s">
        <v>80</v>
      </c>
      <c r="U63" s="22" t="s">
        <v>80</v>
      </c>
      <c r="V63" s="22" t="e">
        <f>V64+V65+#REF!</f>
        <v>#REF!</v>
      </c>
      <c r="W63" s="22" t="e">
        <f>W64+W65+#REF!</f>
        <v>#REF!</v>
      </c>
      <c r="X63" s="22" t="e">
        <f>X64+X65+#REF!</f>
        <v>#REF!</v>
      </c>
      <c r="Y63" s="22" t="e">
        <f>Y64+Y65+#REF!</f>
        <v>#REF!</v>
      </c>
      <c r="Z63" s="22" t="e">
        <f>Z64+Z65+#REF!</f>
        <v>#REF!</v>
      </c>
      <c r="AA63" s="22" t="e">
        <f>AA64+AA65+#REF!</f>
        <v>#REF!</v>
      </c>
      <c r="AB63" s="22" t="e">
        <f>AB64+AB65+#REF!</f>
        <v>#REF!</v>
      </c>
      <c r="AC63" s="22" t="e">
        <f>AC64+AC65+#REF!</f>
        <v>#REF!</v>
      </c>
      <c r="AD63" s="22" t="e">
        <f>AD64+AD65+#REF!</f>
        <v>#REF!</v>
      </c>
      <c r="AE63" s="22" t="e">
        <f>AE64+AE65+#REF!</f>
        <v>#REF!</v>
      </c>
      <c r="AF63" s="22" t="e">
        <f>AF64+AF65+#REF!</f>
        <v>#REF!</v>
      </c>
      <c r="AG63" s="22" t="e">
        <f>AG64+AG65+#REF!</f>
        <v>#REF!</v>
      </c>
      <c r="AH63" s="22" t="e">
        <f>AH64+AH65+#REF!</f>
        <v>#REF!</v>
      </c>
      <c r="AI63" s="22" t="e">
        <f>AI64+AI65+#REF!</f>
        <v>#REF!</v>
      </c>
      <c r="AJ63" s="22" t="e">
        <f>AJ64+AJ65+#REF!</f>
        <v>#REF!</v>
      </c>
      <c r="AK63" s="22" t="e">
        <f>AK64+AK65+#REF!</f>
        <v>#REF!</v>
      </c>
      <c r="AL63" s="22" t="e">
        <f>AL64+AL65+#REF!</f>
        <v>#REF!</v>
      </c>
      <c r="AM63" s="22" t="e">
        <f>AM64+AM65+#REF!</f>
        <v>#REF!</v>
      </c>
      <c r="AN63" s="22" t="e">
        <f>AN64+AN65+#REF!</f>
        <v>#REF!</v>
      </c>
      <c r="AO63" s="22" t="e">
        <f>AO64+AO65+#REF!</f>
        <v>#REF!</v>
      </c>
      <c r="AP63" s="22" t="e">
        <f>AP64+AP65+#REF!</f>
        <v>#REF!</v>
      </c>
      <c r="AQ63" s="22" t="e">
        <f>AQ64+AQ65+#REF!</f>
        <v>#REF!</v>
      </c>
      <c r="AR63" s="22" t="e">
        <f>AR64+AR65+#REF!</f>
        <v>#REF!</v>
      </c>
      <c r="AS63" s="22" t="e">
        <f>AS64+AS65+#REF!</f>
        <v>#REF!</v>
      </c>
      <c r="AT63" s="22" t="s">
        <v>80</v>
      </c>
      <c r="AU63" s="22" t="s">
        <v>80</v>
      </c>
      <c r="AV63" s="22" t="s">
        <v>80</v>
      </c>
      <c r="AW63" s="22" t="s">
        <v>80</v>
      </c>
      <c r="AX63" s="22" t="s">
        <v>80</v>
      </c>
      <c r="AY63" s="22" t="s">
        <v>80</v>
      </c>
      <c r="AZ63" s="22" t="s">
        <v>80</v>
      </c>
      <c r="BA63" s="22" t="s">
        <v>80</v>
      </c>
      <c r="BB63" s="22" t="s">
        <v>80</v>
      </c>
      <c r="BC63" s="22"/>
      <c r="BD63" s="22">
        <f>SUM(BD64:BD65)</f>
        <v>0</v>
      </c>
    </row>
    <row r="64" spans="1:56">
      <c r="A64" s="24" t="s">
        <v>64</v>
      </c>
      <c r="B64" s="24" t="s">
        <v>213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25" t="s">
        <v>80</v>
      </c>
      <c r="U64" s="25" t="s">
        <v>80</v>
      </c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 t="s">
        <v>80</v>
      </c>
      <c r="AU64" s="35" t="s">
        <v>80</v>
      </c>
      <c r="AV64" s="35" t="s">
        <v>80</v>
      </c>
      <c r="AW64" s="35" t="s">
        <v>80</v>
      </c>
      <c r="AX64" s="35" t="s">
        <v>80</v>
      </c>
      <c r="AY64" s="35" t="s">
        <v>80</v>
      </c>
      <c r="AZ64" s="35" t="s">
        <v>80</v>
      </c>
      <c r="BA64" s="35" t="s">
        <v>80</v>
      </c>
      <c r="BB64" s="35" t="s">
        <v>80</v>
      </c>
      <c r="BC64" s="40"/>
      <c r="BD64" s="35">
        <f t="shared" ref="BD64:BD65" si="20">SUM(C64:AT64)</f>
        <v>0</v>
      </c>
    </row>
    <row r="65" spans="1:56">
      <c r="A65" s="24" t="s">
        <v>65</v>
      </c>
      <c r="B65" s="24" t="s">
        <v>87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25" t="s">
        <v>80</v>
      </c>
      <c r="U65" s="25" t="s">
        <v>80</v>
      </c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 t="s">
        <v>80</v>
      </c>
      <c r="AU65" s="35" t="s">
        <v>80</v>
      </c>
      <c r="AV65" s="35" t="s">
        <v>80</v>
      </c>
      <c r="AW65" s="35" t="s">
        <v>80</v>
      </c>
      <c r="AX65" s="35" t="s">
        <v>80</v>
      </c>
      <c r="AY65" s="35" t="s">
        <v>80</v>
      </c>
      <c r="AZ65" s="35" t="s">
        <v>80</v>
      </c>
      <c r="BA65" s="35" t="s">
        <v>80</v>
      </c>
      <c r="BB65" s="35" t="s">
        <v>80</v>
      </c>
      <c r="BC65" s="40"/>
      <c r="BD65" s="35">
        <f t="shared" si="20"/>
        <v>0</v>
      </c>
    </row>
    <row r="66" spans="1:56">
      <c r="A66" s="29" t="s">
        <v>206</v>
      </c>
      <c r="B66" s="29" t="s">
        <v>207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 t="s">
        <v>80</v>
      </c>
      <c r="U66" s="22" t="s">
        <v>80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 t="s">
        <v>80</v>
      </c>
      <c r="AU66" s="22" t="s">
        <v>80</v>
      </c>
      <c r="AV66" s="22" t="s">
        <v>80</v>
      </c>
      <c r="AW66" s="22" t="s">
        <v>80</v>
      </c>
      <c r="AX66" s="22" t="s">
        <v>80</v>
      </c>
      <c r="AY66" s="22" t="s">
        <v>80</v>
      </c>
      <c r="AZ66" s="22" t="s">
        <v>80</v>
      </c>
      <c r="BA66" s="22" t="s">
        <v>80</v>
      </c>
      <c r="BB66" s="22" t="s">
        <v>80</v>
      </c>
      <c r="BC66" s="22"/>
      <c r="BD66" s="22">
        <v>0</v>
      </c>
    </row>
    <row r="67" spans="1:56">
      <c r="A67" s="24" t="s">
        <v>157</v>
      </c>
      <c r="B67" s="24" t="s">
        <v>208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5" t="s">
        <v>80</v>
      </c>
      <c r="U67" s="25" t="s">
        <v>80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 t="s">
        <v>80</v>
      </c>
      <c r="AU67" s="21" t="s">
        <v>80</v>
      </c>
      <c r="AV67" s="21" t="s">
        <v>80</v>
      </c>
      <c r="AW67" s="21" t="s">
        <v>80</v>
      </c>
      <c r="AX67" s="21" t="s">
        <v>80</v>
      </c>
      <c r="AY67" s="21" t="s">
        <v>80</v>
      </c>
      <c r="AZ67" s="21" t="s">
        <v>80</v>
      </c>
      <c r="BA67" s="21" t="s">
        <v>80</v>
      </c>
      <c r="BB67" s="21" t="s">
        <v>80</v>
      </c>
      <c r="BC67" s="40"/>
      <c r="BD67" s="21">
        <f t="shared" ref="BD67:BD70" si="21">SUM(C67:AT67)</f>
        <v>0</v>
      </c>
    </row>
    <row r="68" spans="1:56">
      <c r="A68" s="24" t="s">
        <v>209</v>
      </c>
      <c r="B68" s="24" t="s">
        <v>210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25"/>
      <c r="U68" s="25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</row>
    <row r="69" spans="1:56" ht="13.2" customHeight="1">
      <c r="A69" s="24" t="s">
        <v>103</v>
      </c>
      <c r="B69" s="30" t="s">
        <v>87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25"/>
      <c r="U69" s="25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 t="s">
        <v>80</v>
      </c>
      <c r="AU69" s="40" t="s">
        <v>80</v>
      </c>
      <c r="AV69" s="40" t="s">
        <v>80</v>
      </c>
      <c r="AW69" s="40" t="s">
        <v>80</v>
      </c>
      <c r="AX69" s="40" t="s">
        <v>80</v>
      </c>
      <c r="AY69" s="40" t="s">
        <v>80</v>
      </c>
      <c r="AZ69" s="40" t="s">
        <v>80</v>
      </c>
      <c r="BA69" s="40" t="s">
        <v>80</v>
      </c>
      <c r="BB69" s="40" t="s">
        <v>80</v>
      </c>
      <c r="BC69" s="40"/>
      <c r="BD69" s="40"/>
    </row>
    <row r="70" spans="1:56">
      <c r="A70" s="24" t="s">
        <v>67</v>
      </c>
      <c r="B70" s="30" t="s">
        <v>180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5" t="s">
        <v>80</v>
      </c>
      <c r="U70" s="25" t="s">
        <v>80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40" t="s">
        <v>80</v>
      </c>
      <c r="AU70" s="40" t="s">
        <v>80</v>
      </c>
      <c r="AV70" s="40" t="s">
        <v>80</v>
      </c>
      <c r="AW70" s="40" t="s">
        <v>80</v>
      </c>
      <c r="AX70" s="40" t="s">
        <v>80</v>
      </c>
      <c r="AY70" s="40" t="s">
        <v>80</v>
      </c>
      <c r="AZ70" s="40" t="s">
        <v>80</v>
      </c>
      <c r="BA70" s="40" t="s">
        <v>80</v>
      </c>
      <c r="BB70" s="40" t="s">
        <v>80</v>
      </c>
      <c r="BC70" s="40"/>
      <c r="BD70" s="21">
        <f t="shared" si="21"/>
        <v>0</v>
      </c>
    </row>
    <row r="71" spans="1:56" ht="14.4">
      <c r="A71" s="26" t="s">
        <v>151</v>
      </c>
      <c r="B71" s="31" t="s">
        <v>2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 t="s">
        <v>80</v>
      </c>
      <c r="U71" s="22" t="s">
        <v>80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 t="s">
        <v>80</v>
      </c>
      <c r="AU71" s="22" t="s">
        <v>80</v>
      </c>
      <c r="AV71" s="22" t="s">
        <v>80</v>
      </c>
      <c r="AW71" s="22" t="s">
        <v>80</v>
      </c>
      <c r="AX71" s="22" t="s">
        <v>80</v>
      </c>
      <c r="AY71" s="22" t="s">
        <v>80</v>
      </c>
      <c r="AZ71" s="22" t="s">
        <v>80</v>
      </c>
      <c r="BA71" s="22" t="s">
        <v>80</v>
      </c>
      <c r="BB71" s="22" t="s">
        <v>80</v>
      </c>
      <c r="BC71" s="22"/>
      <c r="BD71" s="22">
        <f>SUM(C71:BB71)</f>
        <v>0</v>
      </c>
    </row>
    <row r="72" spans="1:56">
      <c r="A72" s="143" t="s">
        <v>181</v>
      </c>
      <c r="B72" s="143"/>
      <c r="C72" s="75">
        <v>36</v>
      </c>
      <c r="D72" s="75">
        <v>36</v>
      </c>
      <c r="E72" s="75">
        <f>E35+E9</f>
        <v>36</v>
      </c>
      <c r="F72" s="75">
        <f>F35+F9</f>
        <v>36</v>
      </c>
      <c r="G72" s="75">
        <f>G35+G9</f>
        <v>36</v>
      </c>
      <c r="H72" s="75">
        <f>H35+H9</f>
        <v>36</v>
      </c>
      <c r="I72" s="75">
        <f>I35+H9</f>
        <v>36</v>
      </c>
      <c r="J72" s="75">
        <f t="shared" ref="J72:S72" si="22">J35+J9</f>
        <v>36</v>
      </c>
      <c r="K72" s="75">
        <f t="shared" si="22"/>
        <v>36</v>
      </c>
      <c r="L72" s="75">
        <f t="shared" si="22"/>
        <v>36</v>
      </c>
      <c r="M72" s="75">
        <f t="shared" si="22"/>
        <v>36</v>
      </c>
      <c r="N72" s="75">
        <f t="shared" si="22"/>
        <v>36</v>
      </c>
      <c r="O72" s="75">
        <f t="shared" si="22"/>
        <v>36</v>
      </c>
      <c r="P72" s="75">
        <f t="shared" si="22"/>
        <v>36</v>
      </c>
      <c r="Q72" s="75">
        <f t="shared" si="22"/>
        <v>36</v>
      </c>
      <c r="R72" s="75">
        <f t="shared" si="22"/>
        <v>36</v>
      </c>
      <c r="S72" s="75">
        <f t="shared" si="22"/>
        <v>36</v>
      </c>
      <c r="T72" s="76" t="s">
        <v>80</v>
      </c>
      <c r="U72" s="76" t="s">
        <v>80</v>
      </c>
      <c r="V72" s="75">
        <v>36</v>
      </c>
      <c r="W72" s="75">
        <v>36</v>
      </c>
      <c r="X72" s="75">
        <v>36</v>
      </c>
      <c r="Y72" s="75">
        <v>36</v>
      </c>
      <c r="Z72" s="75">
        <v>36</v>
      </c>
      <c r="AA72" s="75">
        <v>36</v>
      </c>
      <c r="AB72" s="75">
        <v>36</v>
      </c>
      <c r="AC72" s="75">
        <v>36</v>
      </c>
      <c r="AD72" s="75">
        <v>36</v>
      </c>
      <c r="AE72" s="75">
        <v>36</v>
      </c>
      <c r="AF72" s="75">
        <v>36</v>
      </c>
      <c r="AG72" s="75">
        <v>36</v>
      </c>
      <c r="AH72" s="75">
        <v>36</v>
      </c>
      <c r="AI72" s="75">
        <v>36</v>
      </c>
      <c r="AJ72" s="75">
        <v>36</v>
      </c>
      <c r="AK72" s="75">
        <v>36</v>
      </c>
      <c r="AL72" s="75">
        <v>36</v>
      </c>
      <c r="AM72" s="75">
        <v>36</v>
      </c>
      <c r="AN72" s="75">
        <v>36</v>
      </c>
      <c r="AO72" s="75">
        <v>36</v>
      </c>
      <c r="AP72" s="75">
        <v>36</v>
      </c>
      <c r="AQ72" s="75">
        <v>36</v>
      </c>
      <c r="AR72" s="75"/>
      <c r="AS72" s="75"/>
      <c r="AT72" s="75" t="s">
        <v>80</v>
      </c>
      <c r="AU72" s="75" t="s">
        <v>80</v>
      </c>
      <c r="AV72" s="75" t="s">
        <v>80</v>
      </c>
      <c r="AW72" s="75" t="s">
        <v>80</v>
      </c>
      <c r="AX72" s="75" t="s">
        <v>80</v>
      </c>
      <c r="AY72" s="75" t="s">
        <v>80</v>
      </c>
      <c r="AZ72" s="75" t="s">
        <v>80</v>
      </c>
      <c r="BA72" s="75" t="s">
        <v>80</v>
      </c>
      <c r="BB72" s="75" t="s">
        <v>80</v>
      </c>
      <c r="BC72" s="75" t="e">
        <f>BC35+BC9</f>
        <v>#REF!</v>
      </c>
      <c r="BD72" s="75">
        <v>962</v>
      </c>
    </row>
    <row r="73" spans="1:56" s="77" customFormat="1" ht="14.4">
      <c r="A73" s="83" t="s">
        <v>183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BD73" s="80">
        <f>SUM(C73:AS73)</f>
        <v>0</v>
      </c>
    </row>
    <row r="75" spans="1:56">
      <c r="BD75" s="18">
        <f>612+864</f>
        <v>1476</v>
      </c>
    </row>
    <row r="81" spans="6:7">
      <c r="F81" s="32">
        <f>102/17</f>
        <v>6</v>
      </c>
      <c r="G81" s="32">
        <f>132/22</f>
        <v>6</v>
      </c>
    </row>
  </sheetData>
  <mergeCells count="27">
    <mergeCell ref="A9:B9"/>
    <mergeCell ref="A72:B72"/>
    <mergeCell ref="AP3:AS3"/>
    <mergeCell ref="AT3:AT4"/>
    <mergeCell ref="AU3:AW3"/>
    <mergeCell ref="A3:A8"/>
    <mergeCell ref="B3:B8"/>
    <mergeCell ref="G3:G4"/>
    <mergeCell ref="H3:J3"/>
    <mergeCell ref="K3:K4"/>
    <mergeCell ref="C7:AS7"/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C3:F3"/>
  </mergeCells>
  <conditionalFormatting sqref="A10:A24">
    <cfRule type="expression" dxfId="14" priority="6" stopIfTrue="1">
      <formula>#REF!=1</formula>
    </cfRule>
  </conditionalFormatting>
  <conditionalFormatting sqref="B10:B24">
    <cfRule type="expression" dxfId="13" priority="4" stopIfTrue="1">
      <formula>#REF!&gt;0</formula>
    </cfRule>
    <cfRule type="expression" dxfId="12" priority="5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81"/>
  <sheetViews>
    <sheetView topLeftCell="T52" zoomScale="90" zoomScaleNormal="90" workbookViewId="0">
      <selection activeCell="BA78" sqref="BA78:BQ78"/>
    </sheetView>
  </sheetViews>
  <sheetFormatPr defaultColWidth="9.109375" defaultRowHeight="13.2"/>
  <cols>
    <col min="1" max="1" width="12.5546875" style="18" customWidth="1"/>
    <col min="2" max="2" width="82.5546875" style="18" customWidth="1"/>
    <col min="3" max="45" width="5.109375" style="32" customWidth="1"/>
    <col min="46" max="54" width="5.109375" style="18" customWidth="1"/>
    <col min="55" max="55" width="11.6640625" style="18" bestFit="1" customWidth="1"/>
    <col min="56" max="16384" width="9.109375" style="18"/>
  </cols>
  <sheetData>
    <row r="1" spans="1:55" s="14" customFormat="1" ht="18">
      <c r="A1" s="13" t="s">
        <v>186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55" s="14" customFormat="1" ht="18">
      <c r="A2" s="13" t="s">
        <v>178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55">
      <c r="A3" s="141" t="s">
        <v>3</v>
      </c>
      <c r="B3" s="141" t="s">
        <v>105</v>
      </c>
      <c r="C3" s="139" t="s">
        <v>68</v>
      </c>
      <c r="D3" s="139"/>
      <c r="E3" s="139"/>
      <c r="F3" s="139"/>
      <c r="G3" s="138" t="s">
        <v>106</v>
      </c>
      <c r="H3" s="139" t="s">
        <v>69</v>
      </c>
      <c r="I3" s="139"/>
      <c r="J3" s="139"/>
      <c r="K3" s="138" t="s">
        <v>107</v>
      </c>
      <c r="L3" s="139" t="s">
        <v>70</v>
      </c>
      <c r="M3" s="139"/>
      <c r="N3" s="139"/>
      <c r="O3" s="33"/>
      <c r="P3" s="139" t="s">
        <v>71</v>
      </c>
      <c r="Q3" s="139"/>
      <c r="R3" s="139"/>
      <c r="S3" s="139"/>
      <c r="T3" s="138" t="s">
        <v>108</v>
      </c>
      <c r="U3" s="139" t="s">
        <v>72</v>
      </c>
      <c r="V3" s="139"/>
      <c r="W3" s="139"/>
      <c r="X3" s="138" t="s">
        <v>109</v>
      </c>
      <c r="Y3" s="139" t="s">
        <v>73</v>
      </c>
      <c r="Z3" s="139"/>
      <c r="AA3" s="139"/>
      <c r="AB3" s="138" t="s">
        <v>110</v>
      </c>
      <c r="AC3" s="139" t="s">
        <v>74</v>
      </c>
      <c r="AD3" s="139"/>
      <c r="AE3" s="139"/>
      <c r="AF3" s="139"/>
      <c r="AG3" s="138" t="s">
        <v>111</v>
      </c>
      <c r="AH3" s="139" t="s">
        <v>75</v>
      </c>
      <c r="AI3" s="139"/>
      <c r="AJ3" s="139"/>
      <c r="AK3" s="138" t="s">
        <v>112</v>
      </c>
      <c r="AL3" s="139" t="s">
        <v>76</v>
      </c>
      <c r="AM3" s="139"/>
      <c r="AN3" s="139"/>
      <c r="AO3" s="139"/>
      <c r="AP3" s="139" t="s">
        <v>77</v>
      </c>
      <c r="AQ3" s="139"/>
      <c r="AR3" s="139"/>
      <c r="AS3" s="139"/>
      <c r="AT3" s="138" t="s">
        <v>113</v>
      </c>
      <c r="AU3" s="139" t="s">
        <v>78</v>
      </c>
      <c r="AV3" s="139"/>
      <c r="AW3" s="139"/>
      <c r="AX3" s="138" t="s">
        <v>114</v>
      </c>
      <c r="AY3" s="139" t="s">
        <v>79</v>
      </c>
      <c r="AZ3" s="139"/>
      <c r="BA3" s="139"/>
      <c r="BB3" s="139"/>
      <c r="BC3" s="17"/>
    </row>
    <row r="4" spans="1:55" ht="70.95" customHeight="1">
      <c r="A4" s="141"/>
      <c r="B4" s="141"/>
      <c r="C4" s="34" t="s">
        <v>115</v>
      </c>
      <c r="D4" s="34" t="s">
        <v>116</v>
      </c>
      <c r="E4" s="34" t="s">
        <v>117</v>
      </c>
      <c r="F4" s="34" t="s">
        <v>118</v>
      </c>
      <c r="G4" s="138"/>
      <c r="H4" s="34" t="s">
        <v>119</v>
      </c>
      <c r="I4" s="34" t="s">
        <v>120</v>
      </c>
      <c r="J4" s="34" t="s">
        <v>121</v>
      </c>
      <c r="K4" s="138"/>
      <c r="L4" s="34" t="s">
        <v>122</v>
      </c>
      <c r="M4" s="34" t="s">
        <v>123</v>
      </c>
      <c r="N4" s="34" t="s">
        <v>124</v>
      </c>
      <c r="O4" s="34" t="s">
        <v>125</v>
      </c>
      <c r="P4" s="34" t="s">
        <v>115</v>
      </c>
      <c r="Q4" s="34" t="s">
        <v>116</v>
      </c>
      <c r="R4" s="34" t="s">
        <v>117</v>
      </c>
      <c r="S4" s="34" t="s">
        <v>118</v>
      </c>
      <c r="T4" s="138"/>
      <c r="U4" s="34" t="s">
        <v>126</v>
      </c>
      <c r="V4" s="34" t="s">
        <v>127</v>
      </c>
      <c r="W4" s="34" t="s">
        <v>128</v>
      </c>
      <c r="X4" s="138"/>
      <c r="Y4" s="34" t="s">
        <v>129</v>
      </c>
      <c r="Z4" s="34" t="s">
        <v>130</v>
      </c>
      <c r="AA4" s="34" t="s">
        <v>131</v>
      </c>
      <c r="AB4" s="138"/>
      <c r="AC4" s="34" t="s">
        <v>129</v>
      </c>
      <c r="AD4" s="34" t="s">
        <v>130</v>
      </c>
      <c r="AE4" s="34" t="s">
        <v>131</v>
      </c>
      <c r="AF4" s="34" t="s">
        <v>132</v>
      </c>
      <c r="AG4" s="138"/>
      <c r="AH4" s="34" t="s">
        <v>119</v>
      </c>
      <c r="AI4" s="34" t="s">
        <v>120</v>
      </c>
      <c r="AJ4" s="34" t="s">
        <v>121</v>
      </c>
      <c r="AK4" s="138"/>
      <c r="AL4" s="34" t="s">
        <v>133</v>
      </c>
      <c r="AM4" s="34" t="s">
        <v>134</v>
      </c>
      <c r="AN4" s="34" t="s">
        <v>135</v>
      </c>
      <c r="AO4" s="34" t="s">
        <v>136</v>
      </c>
      <c r="AP4" s="34" t="s">
        <v>115</v>
      </c>
      <c r="AQ4" s="34" t="s">
        <v>116</v>
      </c>
      <c r="AR4" s="34" t="s">
        <v>117</v>
      </c>
      <c r="AS4" s="34" t="s">
        <v>118</v>
      </c>
      <c r="AT4" s="138"/>
      <c r="AU4" s="34" t="s">
        <v>119</v>
      </c>
      <c r="AV4" s="34" t="s">
        <v>120</v>
      </c>
      <c r="AW4" s="34" t="s">
        <v>121</v>
      </c>
      <c r="AX4" s="138"/>
      <c r="AY4" s="34" t="s">
        <v>122</v>
      </c>
      <c r="AZ4" s="34" t="s">
        <v>123</v>
      </c>
      <c r="BA4" s="34" t="s">
        <v>124</v>
      </c>
      <c r="BB4" s="20" t="s">
        <v>137</v>
      </c>
      <c r="BC4" s="17"/>
    </row>
    <row r="5" spans="1:55">
      <c r="A5" s="141"/>
      <c r="B5" s="141"/>
      <c r="C5" s="140" t="s">
        <v>138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5">
      <c r="A6" s="141"/>
      <c r="B6" s="141"/>
      <c r="C6" s="35">
        <v>35</v>
      </c>
      <c r="D6" s="35">
        <v>36</v>
      </c>
      <c r="E6" s="35">
        <v>37</v>
      </c>
      <c r="F6" s="35">
        <v>38</v>
      </c>
      <c r="G6" s="35">
        <v>39</v>
      </c>
      <c r="H6" s="35">
        <v>40</v>
      </c>
      <c r="I6" s="35">
        <v>41</v>
      </c>
      <c r="J6" s="35">
        <v>42</v>
      </c>
      <c r="K6" s="35">
        <v>43</v>
      </c>
      <c r="L6" s="35">
        <v>44</v>
      </c>
      <c r="M6" s="35">
        <v>45</v>
      </c>
      <c r="N6" s="35">
        <v>46</v>
      </c>
      <c r="O6" s="35">
        <v>47</v>
      </c>
      <c r="P6" s="35">
        <v>48</v>
      </c>
      <c r="Q6" s="35">
        <v>49</v>
      </c>
      <c r="R6" s="35">
        <v>50</v>
      </c>
      <c r="S6" s="35">
        <v>51</v>
      </c>
      <c r="T6" s="35">
        <v>52</v>
      </c>
      <c r="U6" s="35">
        <v>1</v>
      </c>
      <c r="V6" s="35">
        <v>2</v>
      </c>
      <c r="W6" s="35">
        <v>3</v>
      </c>
      <c r="X6" s="35">
        <v>4</v>
      </c>
      <c r="Y6" s="35">
        <v>5</v>
      </c>
      <c r="Z6" s="35">
        <v>6</v>
      </c>
      <c r="AA6" s="35">
        <v>7</v>
      </c>
      <c r="AB6" s="35">
        <v>8</v>
      </c>
      <c r="AC6" s="35">
        <v>9</v>
      </c>
      <c r="AD6" s="35">
        <v>10</v>
      </c>
      <c r="AE6" s="35">
        <v>11</v>
      </c>
      <c r="AF6" s="35">
        <v>12</v>
      </c>
      <c r="AG6" s="35">
        <v>13</v>
      </c>
      <c r="AH6" s="35">
        <v>14</v>
      </c>
      <c r="AI6" s="35">
        <v>15</v>
      </c>
      <c r="AJ6" s="35">
        <v>16</v>
      </c>
      <c r="AK6" s="35">
        <v>17</v>
      </c>
      <c r="AL6" s="35">
        <v>18</v>
      </c>
      <c r="AM6" s="35">
        <v>19</v>
      </c>
      <c r="AN6" s="35">
        <v>20</v>
      </c>
      <c r="AO6" s="35">
        <v>21</v>
      </c>
      <c r="AP6" s="35">
        <v>22</v>
      </c>
      <c r="AQ6" s="35">
        <v>23</v>
      </c>
      <c r="AR6" s="35">
        <v>24</v>
      </c>
      <c r="AS6" s="35">
        <v>25</v>
      </c>
      <c r="AT6" s="35">
        <v>26</v>
      </c>
      <c r="AU6" s="35">
        <v>27</v>
      </c>
      <c r="AV6" s="17"/>
      <c r="AW6" s="17"/>
      <c r="AX6" s="17"/>
      <c r="AY6" s="17"/>
      <c r="AZ6" s="17"/>
      <c r="BA6" s="17"/>
      <c r="BB6" s="17"/>
      <c r="BC6" s="17"/>
    </row>
    <row r="7" spans="1:55">
      <c r="A7" s="141"/>
      <c r="B7" s="141"/>
      <c r="C7" s="140" t="s">
        <v>139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35"/>
      <c r="AU7" s="35"/>
      <c r="AV7" s="17"/>
      <c r="AW7" s="17"/>
      <c r="AX7" s="17"/>
      <c r="AY7" s="17"/>
      <c r="AZ7" s="17"/>
      <c r="BA7" s="17"/>
      <c r="BB7" s="17"/>
      <c r="BC7" s="17"/>
    </row>
    <row r="8" spans="1:55">
      <c r="A8" s="141"/>
      <c r="B8" s="141"/>
      <c r="C8" s="35">
        <v>1</v>
      </c>
      <c r="D8" s="35">
        <v>2</v>
      </c>
      <c r="E8" s="35">
        <v>3</v>
      </c>
      <c r="F8" s="35">
        <v>4</v>
      </c>
      <c r="G8" s="35">
        <v>5</v>
      </c>
      <c r="H8" s="35">
        <v>6</v>
      </c>
      <c r="I8" s="35">
        <v>7</v>
      </c>
      <c r="J8" s="35">
        <v>8</v>
      </c>
      <c r="K8" s="35">
        <v>9</v>
      </c>
      <c r="L8" s="35">
        <v>10</v>
      </c>
      <c r="M8" s="35">
        <v>11</v>
      </c>
      <c r="N8" s="35">
        <v>12</v>
      </c>
      <c r="O8" s="35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35">
        <v>19</v>
      </c>
      <c r="V8" s="35">
        <v>20</v>
      </c>
      <c r="W8" s="35">
        <v>21</v>
      </c>
      <c r="X8" s="35">
        <v>22</v>
      </c>
      <c r="Y8" s="35">
        <v>23</v>
      </c>
      <c r="Z8" s="35">
        <v>24</v>
      </c>
      <c r="AA8" s="35">
        <v>25</v>
      </c>
      <c r="AB8" s="35">
        <v>26</v>
      </c>
      <c r="AC8" s="35">
        <v>27</v>
      </c>
      <c r="AD8" s="35">
        <v>28</v>
      </c>
      <c r="AE8" s="35">
        <v>29</v>
      </c>
      <c r="AF8" s="35">
        <v>30</v>
      </c>
      <c r="AG8" s="35">
        <v>31</v>
      </c>
      <c r="AH8" s="35">
        <v>32</v>
      </c>
      <c r="AI8" s="35">
        <v>33</v>
      </c>
      <c r="AJ8" s="35">
        <v>34</v>
      </c>
      <c r="AK8" s="35">
        <v>35</v>
      </c>
      <c r="AL8" s="35">
        <v>36</v>
      </c>
      <c r="AM8" s="35">
        <v>37</v>
      </c>
      <c r="AN8" s="35">
        <v>38</v>
      </c>
      <c r="AO8" s="35">
        <v>39</v>
      </c>
      <c r="AP8" s="35">
        <v>40</v>
      </c>
      <c r="AQ8" s="35">
        <v>41</v>
      </c>
      <c r="AR8" s="35">
        <v>42</v>
      </c>
      <c r="AS8" s="35">
        <v>43</v>
      </c>
      <c r="AT8" s="35">
        <v>44</v>
      </c>
      <c r="AU8" s="35">
        <v>45</v>
      </c>
      <c r="AV8" s="17"/>
      <c r="AW8" s="17"/>
      <c r="AX8" s="17"/>
      <c r="AY8" s="17"/>
      <c r="AZ8" s="17"/>
      <c r="BA8" s="17"/>
      <c r="BB8" s="17"/>
      <c r="BC8" s="17"/>
    </row>
    <row r="9" spans="1:55" s="23" customFormat="1">
      <c r="A9" s="142" t="s">
        <v>140</v>
      </c>
      <c r="B9" s="14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 t="s">
        <v>80</v>
      </c>
      <c r="U9" s="22" t="s">
        <v>80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>
        <f>SUM(AR10:AR25)</f>
        <v>0</v>
      </c>
      <c r="AS9" s="22">
        <f>SUM(AS10:AS25)</f>
        <v>0</v>
      </c>
      <c r="AT9" s="22" t="s">
        <v>80</v>
      </c>
      <c r="AU9" s="22" t="s">
        <v>80</v>
      </c>
      <c r="AV9" s="22" t="s">
        <v>80</v>
      </c>
      <c r="AW9" s="22" t="s">
        <v>80</v>
      </c>
      <c r="AX9" s="22" t="s">
        <v>80</v>
      </c>
      <c r="AY9" s="22" t="s">
        <v>80</v>
      </c>
      <c r="AZ9" s="22" t="s">
        <v>80</v>
      </c>
      <c r="BA9" s="22" t="s">
        <v>80</v>
      </c>
      <c r="BB9" s="22" t="s">
        <v>80</v>
      </c>
      <c r="BC9" s="22" t="e">
        <f>BC10+BC11+BC12+BC13+BC14+BC15+BC16+#REF!+BC18+BC21+BC23+BC24+BC25+#REF!+#REF!+#REF!+#REF!+#REF!</f>
        <v>#REF!</v>
      </c>
    </row>
    <row r="10" spans="1:55" ht="15.6">
      <c r="A10" s="88" t="s">
        <v>187</v>
      </c>
      <c r="B10" s="1" t="s">
        <v>89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25" t="s">
        <v>80</v>
      </c>
      <c r="U10" s="25" t="s">
        <v>80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 t="s">
        <v>80</v>
      </c>
      <c r="AU10" s="35" t="s">
        <v>80</v>
      </c>
      <c r="AV10" s="35" t="s">
        <v>80</v>
      </c>
      <c r="AW10" s="35" t="s">
        <v>80</v>
      </c>
      <c r="AX10" s="35" t="s">
        <v>80</v>
      </c>
      <c r="AY10" s="35" t="s">
        <v>80</v>
      </c>
      <c r="AZ10" s="35" t="s">
        <v>80</v>
      </c>
      <c r="BA10" s="35" t="s">
        <v>80</v>
      </c>
      <c r="BB10" s="35" t="s">
        <v>80</v>
      </c>
      <c r="BC10" s="35">
        <f>SUM(C10:AT10)</f>
        <v>0</v>
      </c>
    </row>
    <row r="11" spans="1:55" ht="15.6">
      <c r="A11" s="88" t="s">
        <v>188</v>
      </c>
      <c r="B11" s="1" t="s">
        <v>90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25" t="s">
        <v>80</v>
      </c>
      <c r="U11" s="25" t="s">
        <v>80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 t="s">
        <v>80</v>
      </c>
      <c r="AU11" s="35" t="s">
        <v>80</v>
      </c>
      <c r="AV11" s="35" t="s">
        <v>80</v>
      </c>
      <c r="AW11" s="35" t="s">
        <v>80</v>
      </c>
      <c r="AX11" s="35" t="s">
        <v>80</v>
      </c>
      <c r="AY11" s="35" t="s">
        <v>80</v>
      </c>
      <c r="AZ11" s="35" t="s">
        <v>80</v>
      </c>
      <c r="BA11" s="35" t="s">
        <v>80</v>
      </c>
      <c r="BB11" s="35" t="s">
        <v>80</v>
      </c>
      <c r="BC11" s="35">
        <f t="shared" ref="BC11:BC25" si="0">SUM(C11:AT11)</f>
        <v>0</v>
      </c>
    </row>
    <row r="12" spans="1:55" ht="15.6">
      <c r="A12" s="88" t="s">
        <v>189</v>
      </c>
      <c r="B12" s="1" t="s">
        <v>91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5" t="s">
        <v>80</v>
      </c>
      <c r="U12" s="25" t="s">
        <v>80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 t="s">
        <v>80</v>
      </c>
      <c r="AU12" s="40" t="s">
        <v>80</v>
      </c>
      <c r="AV12" s="40" t="s">
        <v>80</v>
      </c>
      <c r="AW12" s="40" t="s">
        <v>80</v>
      </c>
      <c r="AX12" s="40" t="s">
        <v>80</v>
      </c>
      <c r="AY12" s="40" t="s">
        <v>80</v>
      </c>
      <c r="AZ12" s="40" t="s">
        <v>80</v>
      </c>
      <c r="BA12" s="40" t="s">
        <v>80</v>
      </c>
      <c r="BB12" s="40" t="s">
        <v>80</v>
      </c>
      <c r="BC12" s="35">
        <f t="shared" si="0"/>
        <v>0</v>
      </c>
    </row>
    <row r="13" spans="1:55" ht="15.6">
      <c r="A13" s="88" t="s">
        <v>190</v>
      </c>
      <c r="B13" s="1" t="s">
        <v>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25" t="s">
        <v>80</v>
      </c>
      <c r="U13" s="25" t="s">
        <v>80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 t="s">
        <v>80</v>
      </c>
      <c r="AU13" s="35" t="s">
        <v>80</v>
      </c>
      <c r="AV13" s="35" t="s">
        <v>80</v>
      </c>
      <c r="AW13" s="35" t="s">
        <v>80</v>
      </c>
      <c r="AX13" s="35" t="s">
        <v>80</v>
      </c>
      <c r="AY13" s="35" t="s">
        <v>80</v>
      </c>
      <c r="AZ13" s="35" t="s">
        <v>80</v>
      </c>
      <c r="BA13" s="35" t="s">
        <v>80</v>
      </c>
      <c r="BB13" s="35" t="s">
        <v>80</v>
      </c>
      <c r="BC13" s="35">
        <f t="shared" si="0"/>
        <v>0</v>
      </c>
    </row>
    <row r="14" spans="1:55" ht="15.6">
      <c r="A14" s="88" t="s">
        <v>191</v>
      </c>
      <c r="B14" s="1" t="s">
        <v>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5" t="s">
        <v>80</v>
      </c>
      <c r="U14" s="25" t="s">
        <v>80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 t="s">
        <v>80</v>
      </c>
      <c r="AU14" s="35" t="s">
        <v>80</v>
      </c>
      <c r="AV14" s="35" t="s">
        <v>80</v>
      </c>
      <c r="AW14" s="35" t="s">
        <v>80</v>
      </c>
      <c r="AX14" s="35" t="s">
        <v>80</v>
      </c>
      <c r="AY14" s="35" t="s">
        <v>80</v>
      </c>
      <c r="AZ14" s="35" t="s">
        <v>80</v>
      </c>
      <c r="BA14" s="35" t="s">
        <v>80</v>
      </c>
      <c r="BB14" s="35" t="s">
        <v>80</v>
      </c>
      <c r="BC14" s="35">
        <f t="shared" si="0"/>
        <v>0</v>
      </c>
    </row>
    <row r="15" spans="1:55" ht="15.6">
      <c r="A15" s="88" t="s">
        <v>192</v>
      </c>
      <c r="B15" s="1" t="s">
        <v>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25" t="s">
        <v>80</v>
      </c>
      <c r="U15" s="25" t="s">
        <v>80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 t="s">
        <v>80</v>
      </c>
      <c r="AU15" s="35" t="s">
        <v>80</v>
      </c>
      <c r="AV15" s="35" t="s">
        <v>80</v>
      </c>
      <c r="AW15" s="35" t="s">
        <v>80</v>
      </c>
      <c r="AX15" s="35" t="s">
        <v>80</v>
      </c>
      <c r="AY15" s="35" t="s">
        <v>80</v>
      </c>
      <c r="AZ15" s="35" t="s">
        <v>80</v>
      </c>
      <c r="BA15" s="35" t="s">
        <v>80</v>
      </c>
      <c r="BB15" s="35" t="s">
        <v>80</v>
      </c>
      <c r="BC15" s="35">
        <f t="shared" si="0"/>
        <v>0</v>
      </c>
    </row>
    <row r="16" spans="1:55" ht="15.6">
      <c r="A16" s="88" t="s">
        <v>193</v>
      </c>
      <c r="B16" s="1" t="s">
        <v>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5" t="s">
        <v>80</v>
      </c>
      <c r="U16" s="25" t="s">
        <v>80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 t="s">
        <v>80</v>
      </c>
      <c r="AU16" s="35" t="s">
        <v>80</v>
      </c>
      <c r="AV16" s="35" t="s">
        <v>80</v>
      </c>
      <c r="AW16" s="35" t="s">
        <v>80</v>
      </c>
      <c r="AX16" s="35" t="s">
        <v>80</v>
      </c>
      <c r="AY16" s="35" t="s">
        <v>80</v>
      </c>
      <c r="AZ16" s="35" t="s">
        <v>80</v>
      </c>
      <c r="BA16" s="35" t="s">
        <v>80</v>
      </c>
      <c r="BB16" s="35" t="s">
        <v>80</v>
      </c>
      <c r="BC16" s="35">
        <f t="shared" si="0"/>
        <v>0</v>
      </c>
    </row>
    <row r="17" spans="1:55" ht="15.6">
      <c r="A17" s="88" t="s">
        <v>197</v>
      </c>
      <c r="B17" s="1" t="s">
        <v>196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25"/>
      <c r="U17" s="25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</row>
    <row r="18" spans="1:55" ht="15.6">
      <c r="A18" s="88" t="s">
        <v>194</v>
      </c>
      <c r="B18" s="2" t="s">
        <v>198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5" t="s">
        <v>80</v>
      </c>
      <c r="U18" s="25" t="s">
        <v>80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 t="s">
        <v>80</v>
      </c>
      <c r="AU18" s="40" t="s">
        <v>80</v>
      </c>
      <c r="AV18" s="40" t="s">
        <v>80</v>
      </c>
      <c r="AW18" s="40" t="s">
        <v>80</v>
      </c>
      <c r="AX18" s="40" t="s">
        <v>80</v>
      </c>
      <c r="AY18" s="40" t="s">
        <v>80</v>
      </c>
      <c r="AZ18" s="40" t="s">
        <v>80</v>
      </c>
      <c r="BA18" s="40" t="s">
        <v>80</v>
      </c>
      <c r="BB18" s="40" t="s">
        <v>80</v>
      </c>
      <c r="BC18" s="35">
        <f t="shared" si="0"/>
        <v>0</v>
      </c>
    </row>
    <row r="19" spans="1:55" ht="15.6">
      <c r="A19" s="88" t="s">
        <v>195</v>
      </c>
      <c r="B19" s="2" t="s">
        <v>199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25"/>
      <c r="U19" s="25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</row>
    <row r="20" spans="1:55" ht="15.6">
      <c r="A20" s="88"/>
      <c r="B20" s="2" t="s">
        <v>93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25"/>
      <c r="U20" s="25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</row>
    <row r="21" spans="1:55" ht="15.6">
      <c r="A21" s="88" t="s">
        <v>200</v>
      </c>
      <c r="B21" s="1" t="s">
        <v>8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25" t="s">
        <v>80</v>
      </c>
      <c r="U21" s="25" t="s">
        <v>80</v>
      </c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 t="s">
        <v>80</v>
      </c>
      <c r="AU21" s="89" t="s">
        <v>80</v>
      </c>
      <c r="AV21" s="89" t="s">
        <v>80</v>
      </c>
      <c r="AW21" s="89" t="s">
        <v>80</v>
      </c>
      <c r="AX21" s="89" t="s">
        <v>80</v>
      </c>
      <c r="AY21" s="89" t="s">
        <v>80</v>
      </c>
      <c r="AZ21" s="89" t="s">
        <v>80</v>
      </c>
      <c r="BA21" s="89" t="s">
        <v>80</v>
      </c>
      <c r="BB21" s="89" t="s">
        <v>80</v>
      </c>
      <c r="BC21" s="89">
        <f t="shared" ref="BC21" si="1">SUM(C21:AT21)</f>
        <v>0</v>
      </c>
    </row>
    <row r="22" spans="1:55" ht="15.6">
      <c r="A22" s="88" t="s">
        <v>201</v>
      </c>
      <c r="B22" s="1" t="s">
        <v>202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25"/>
      <c r="U22" s="25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</row>
    <row r="23" spans="1:55" ht="15.6">
      <c r="A23" s="88" t="s">
        <v>203</v>
      </c>
      <c r="B23" s="1" t="s">
        <v>92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25" t="s">
        <v>80</v>
      </c>
      <c r="U23" s="25" t="s">
        <v>80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 t="s">
        <v>80</v>
      </c>
      <c r="AU23" s="35" t="s">
        <v>80</v>
      </c>
      <c r="AV23" s="35" t="s">
        <v>80</v>
      </c>
      <c r="AW23" s="35" t="s">
        <v>80</v>
      </c>
      <c r="AX23" s="35" t="s">
        <v>80</v>
      </c>
      <c r="AY23" s="35" t="s">
        <v>80</v>
      </c>
      <c r="AZ23" s="35" t="s">
        <v>80</v>
      </c>
      <c r="BA23" s="35" t="s">
        <v>80</v>
      </c>
      <c r="BB23" s="35" t="s">
        <v>80</v>
      </c>
      <c r="BC23" s="35">
        <f t="shared" si="0"/>
        <v>0</v>
      </c>
    </row>
    <row r="24" spans="1:55" ht="15.6">
      <c r="A24" s="88" t="s">
        <v>204</v>
      </c>
      <c r="B24" s="2" t="s">
        <v>10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5" t="s">
        <v>80</v>
      </c>
      <c r="U24" s="25" t="s">
        <v>80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 t="s">
        <v>80</v>
      </c>
      <c r="AU24" s="40" t="s">
        <v>80</v>
      </c>
      <c r="AV24" s="40" t="s">
        <v>80</v>
      </c>
      <c r="AW24" s="40" t="s">
        <v>80</v>
      </c>
      <c r="AX24" s="40" t="s">
        <v>80</v>
      </c>
      <c r="AY24" s="40" t="s">
        <v>80</v>
      </c>
      <c r="AZ24" s="40" t="s">
        <v>80</v>
      </c>
      <c r="BA24" s="40" t="s">
        <v>80</v>
      </c>
      <c r="BB24" s="40" t="s">
        <v>80</v>
      </c>
      <c r="BC24" s="35">
        <f t="shared" si="0"/>
        <v>0</v>
      </c>
    </row>
    <row r="25" spans="1:55" ht="15.6">
      <c r="A25" s="42" t="s">
        <v>205</v>
      </c>
      <c r="B25" s="42" t="s">
        <v>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5" t="s">
        <v>80</v>
      </c>
      <c r="U25" s="25" t="s">
        <v>80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 t="s">
        <v>80</v>
      </c>
      <c r="AU25" s="35" t="s">
        <v>80</v>
      </c>
      <c r="AV25" s="35" t="s">
        <v>80</v>
      </c>
      <c r="AW25" s="35" t="s">
        <v>80</v>
      </c>
      <c r="AX25" s="35" t="s">
        <v>80</v>
      </c>
      <c r="AY25" s="35" t="s">
        <v>80</v>
      </c>
      <c r="AZ25" s="35" t="s">
        <v>80</v>
      </c>
      <c r="BA25" s="35" t="s">
        <v>80</v>
      </c>
      <c r="BB25" s="35" t="s">
        <v>80</v>
      </c>
      <c r="BC25" s="35">
        <f t="shared" si="0"/>
        <v>0</v>
      </c>
    </row>
    <row r="26" spans="1:55" s="23" customFormat="1">
      <c r="A26" s="26" t="s">
        <v>142</v>
      </c>
      <c r="B26" s="26" t="s">
        <v>143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 t="s">
        <v>80</v>
      </c>
      <c r="U26" s="22" t="s">
        <v>80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 t="s">
        <v>80</v>
      </c>
      <c r="AU26" s="22" t="s">
        <v>80</v>
      </c>
      <c r="AV26" s="22" t="s">
        <v>80</v>
      </c>
      <c r="AW26" s="22" t="s">
        <v>80</v>
      </c>
      <c r="AX26" s="22" t="s">
        <v>80</v>
      </c>
      <c r="AY26" s="22" t="s">
        <v>80</v>
      </c>
      <c r="AZ26" s="22" t="s">
        <v>80</v>
      </c>
      <c r="BA26" s="22" t="s">
        <v>80</v>
      </c>
      <c r="BB26" s="22" t="s">
        <v>80</v>
      </c>
      <c r="BC26" s="22"/>
    </row>
    <row r="27" spans="1:55">
      <c r="A27" s="24" t="s">
        <v>11</v>
      </c>
      <c r="B27" s="24" t="s">
        <v>12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25" t="s">
        <v>80</v>
      </c>
      <c r="U27" s="25" t="s">
        <v>80</v>
      </c>
      <c r="V27" s="123">
        <v>2</v>
      </c>
      <c r="W27" s="123">
        <v>2</v>
      </c>
      <c r="X27" s="123">
        <v>2</v>
      </c>
      <c r="Y27" s="123">
        <v>2</v>
      </c>
      <c r="Z27" s="123">
        <v>2</v>
      </c>
      <c r="AA27" s="123">
        <v>2</v>
      </c>
      <c r="AB27" s="123">
        <v>4</v>
      </c>
      <c r="AC27" s="123">
        <v>2</v>
      </c>
      <c r="AD27" s="123">
        <v>2</v>
      </c>
      <c r="AE27" s="123">
        <v>2</v>
      </c>
      <c r="AF27" s="123">
        <v>2</v>
      </c>
      <c r="AG27" s="123">
        <v>2</v>
      </c>
      <c r="AH27" s="123">
        <v>2</v>
      </c>
      <c r="AI27" s="123">
        <v>2</v>
      </c>
      <c r="AJ27" s="123">
        <v>4</v>
      </c>
      <c r="AK27" s="123">
        <v>2</v>
      </c>
      <c r="AL27" s="123">
        <v>4</v>
      </c>
      <c r="AM27" s="123">
        <v>4</v>
      </c>
      <c r="AN27" s="123">
        <v>4</v>
      </c>
      <c r="AO27" s="123"/>
      <c r="AP27" s="123"/>
      <c r="AQ27" s="123"/>
      <c r="AR27" s="123"/>
      <c r="AS27" s="122"/>
      <c r="AT27" s="123" t="s">
        <v>80</v>
      </c>
      <c r="AU27" s="123" t="s">
        <v>80</v>
      </c>
      <c r="AV27" s="123" t="s">
        <v>80</v>
      </c>
      <c r="AW27" s="123" t="s">
        <v>80</v>
      </c>
      <c r="AX27" s="123" t="s">
        <v>80</v>
      </c>
      <c r="AY27" s="123" t="s">
        <v>80</v>
      </c>
      <c r="AZ27" s="123" t="s">
        <v>80</v>
      </c>
      <c r="BA27" s="123" t="s">
        <v>80</v>
      </c>
      <c r="BB27" s="123" t="s">
        <v>80</v>
      </c>
      <c r="BC27" s="123">
        <f>SUM(C27:S27,V27:AR27)</f>
        <v>48</v>
      </c>
    </row>
    <row r="28" spans="1:55" s="45" customFormat="1" ht="15.6">
      <c r="A28" s="24" t="s">
        <v>13</v>
      </c>
      <c r="B28" s="24" t="s">
        <v>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47" t="s">
        <v>80</v>
      </c>
      <c r="U28" s="47" t="s">
        <v>80</v>
      </c>
      <c r="V28" s="123">
        <v>4</v>
      </c>
      <c r="W28" s="123">
        <v>4</v>
      </c>
      <c r="X28" s="123">
        <v>4</v>
      </c>
      <c r="Y28" s="123">
        <v>4</v>
      </c>
      <c r="Z28" s="123">
        <v>4</v>
      </c>
      <c r="AA28" s="123">
        <v>2</v>
      </c>
      <c r="AB28" s="123">
        <v>2</v>
      </c>
      <c r="AC28" s="123">
        <v>2</v>
      </c>
      <c r="AD28" s="123">
        <v>2</v>
      </c>
      <c r="AE28" s="123">
        <v>2</v>
      </c>
      <c r="AF28" s="123">
        <v>2</v>
      </c>
      <c r="AG28" s="123">
        <v>2</v>
      </c>
      <c r="AH28" s="123">
        <v>2</v>
      </c>
      <c r="AI28" s="123">
        <v>2</v>
      </c>
      <c r="AJ28" s="123">
        <v>2</v>
      </c>
      <c r="AK28" s="123">
        <v>2</v>
      </c>
      <c r="AL28" s="123">
        <v>2</v>
      </c>
      <c r="AM28" s="123">
        <v>2</v>
      </c>
      <c r="AN28" s="123">
        <v>2</v>
      </c>
      <c r="AO28" s="123"/>
      <c r="AP28" s="123"/>
      <c r="AQ28" s="123"/>
      <c r="AR28" s="72"/>
      <c r="AS28" s="72"/>
      <c r="AT28" s="72" t="s">
        <v>80</v>
      </c>
      <c r="AU28" s="72" t="s">
        <v>80</v>
      </c>
      <c r="AV28" s="72" t="s">
        <v>80</v>
      </c>
      <c r="AW28" s="72" t="s">
        <v>80</v>
      </c>
      <c r="AX28" s="72" t="s">
        <v>80</v>
      </c>
      <c r="AY28" s="72" t="s">
        <v>80</v>
      </c>
      <c r="AZ28" s="72" t="s">
        <v>80</v>
      </c>
      <c r="BA28" s="72" t="s">
        <v>80</v>
      </c>
      <c r="BB28" s="72" t="s">
        <v>80</v>
      </c>
      <c r="BC28" s="72">
        <f>SUM(C28:AT28)</f>
        <v>48</v>
      </c>
    </row>
    <row r="29" spans="1:55" s="45" customFormat="1" ht="15.6">
      <c r="A29" s="24" t="s">
        <v>14</v>
      </c>
      <c r="B29" s="24" t="s">
        <v>4</v>
      </c>
      <c r="C29" s="72">
        <v>2</v>
      </c>
      <c r="D29" s="90">
        <v>2</v>
      </c>
      <c r="E29" s="90">
        <v>2</v>
      </c>
      <c r="F29" s="90">
        <v>2</v>
      </c>
      <c r="G29" s="90">
        <v>4</v>
      </c>
      <c r="H29" s="90">
        <v>2</v>
      </c>
      <c r="I29" s="90">
        <v>2</v>
      </c>
      <c r="J29" s="90">
        <v>2</v>
      </c>
      <c r="K29" s="90">
        <v>2</v>
      </c>
      <c r="L29" s="90">
        <v>2</v>
      </c>
      <c r="M29" s="90">
        <v>2</v>
      </c>
      <c r="N29" s="90">
        <v>2</v>
      </c>
      <c r="O29" s="90">
        <v>2</v>
      </c>
      <c r="P29" s="90">
        <v>2</v>
      </c>
      <c r="Q29" s="90">
        <v>2</v>
      </c>
      <c r="R29" s="90">
        <v>2</v>
      </c>
      <c r="S29" s="90">
        <v>2</v>
      </c>
      <c r="T29" s="47" t="s">
        <v>80</v>
      </c>
      <c r="U29" s="47" t="s">
        <v>80</v>
      </c>
      <c r="V29" s="72">
        <v>2</v>
      </c>
      <c r="W29" s="90">
        <v>2</v>
      </c>
      <c r="X29" s="90">
        <v>2</v>
      </c>
      <c r="Y29" s="90">
        <v>2</v>
      </c>
      <c r="Z29" s="90">
        <v>2</v>
      </c>
      <c r="AA29" s="90">
        <v>2</v>
      </c>
      <c r="AB29" s="90">
        <v>2</v>
      </c>
      <c r="AC29" s="90">
        <v>2</v>
      </c>
      <c r="AD29" s="90">
        <v>2</v>
      </c>
      <c r="AE29" s="90">
        <v>2</v>
      </c>
      <c r="AF29" s="90">
        <v>2</v>
      </c>
      <c r="AG29" s="90">
        <v>2</v>
      </c>
      <c r="AH29" s="90">
        <v>2</v>
      </c>
      <c r="AI29" s="90">
        <v>2</v>
      </c>
      <c r="AJ29" s="90">
        <v>2</v>
      </c>
      <c r="AK29" s="90">
        <v>2</v>
      </c>
      <c r="AL29" s="90"/>
      <c r="AM29" s="90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>
        <f>SUM(C29:S29,V29:AQ29)</f>
        <v>68</v>
      </c>
    </row>
    <row r="30" spans="1:55" s="45" customFormat="1" ht="15.6">
      <c r="A30" s="24" t="s">
        <v>15</v>
      </c>
      <c r="B30" s="24" t="s">
        <v>6</v>
      </c>
      <c r="C30" s="90">
        <v>2</v>
      </c>
      <c r="D30" s="90">
        <v>2</v>
      </c>
      <c r="E30" s="90">
        <v>2</v>
      </c>
      <c r="F30" s="90">
        <v>2</v>
      </c>
      <c r="G30" s="90">
        <v>2</v>
      </c>
      <c r="H30" s="90">
        <v>2</v>
      </c>
      <c r="I30" s="90">
        <v>2</v>
      </c>
      <c r="J30" s="90">
        <v>4</v>
      </c>
      <c r="K30" s="90">
        <v>2</v>
      </c>
      <c r="L30" s="90">
        <v>2</v>
      </c>
      <c r="M30" s="90">
        <v>2</v>
      </c>
      <c r="N30" s="90">
        <v>2</v>
      </c>
      <c r="O30" s="90">
        <v>2</v>
      </c>
      <c r="P30" s="90">
        <v>2</v>
      </c>
      <c r="Q30" s="90">
        <v>2</v>
      </c>
      <c r="R30" s="90">
        <v>2</v>
      </c>
      <c r="S30" s="90">
        <v>2</v>
      </c>
      <c r="T30" s="47" t="s">
        <v>80</v>
      </c>
      <c r="U30" s="47" t="s">
        <v>80</v>
      </c>
      <c r="V30" s="72">
        <v>2</v>
      </c>
      <c r="W30" s="72">
        <v>2</v>
      </c>
      <c r="X30" s="72">
        <v>2</v>
      </c>
      <c r="Y30" s="72">
        <v>2</v>
      </c>
      <c r="Z30" s="72">
        <v>2</v>
      </c>
      <c r="AA30" s="72">
        <v>2</v>
      </c>
      <c r="AB30" s="72">
        <v>2</v>
      </c>
      <c r="AC30" s="72">
        <v>2</v>
      </c>
      <c r="AD30" s="72">
        <v>2</v>
      </c>
      <c r="AE30" s="72">
        <v>2</v>
      </c>
      <c r="AF30" s="72">
        <v>2</v>
      </c>
      <c r="AG30" s="72">
        <v>2</v>
      </c>
      <c r="AH30" s="72">
        <v>2</v>
      </c>
      <c r="AI30" s="72">
        <v>2</v>
      </c>
      <c r="AJ30" s="72">
        <v>2</v>
      </c>
      <c r="AK30" s="72">
        <v>2</v>
      </c>
      <c r="AL30" s="72"/>
      <c r="AM30" s="72"/>
      <c r="AN30" s="72"/>
      <c r="AO30" s="72"/>
      <c r="AP30" s="72"/>
      <c r="AQ30" s="72"/>
      <c r="AR30" s="72"/>
      <c r="AS30" s="72"/>
      <c r="AT30" s="72" t="s">
        <v>80</v>
      </c>
      <c r="AU30" s="72" t="s">
        <v>80</v>
      </c>
      <c r="AV30" s="72" t="s">
        <v>80</v>
      </c>
      <c r="AW30" s="72" t="s">
        <v>80</v>
      </c>
      <c r="AX30" s="72" t="s">
        <v>80</v>
      </c>
      <c r="AY30" s="72" t="s">
        <v>80</v>
      </c>
      <c r="AZ30" s="72" t="s">
        <v>80</v>
      </c>
      <c r="BA30" s="72" t="s">
        <v>80</v>
      </c>
      <c r="BB30" s="72" t="s">
        <v>80</v>
      </c>
      <c r="BC30" s="72">
        <f t="shared" ref="BC30:BC35" si="2">SUM(C30:AT30)</f>
        <v>68</v>
      </c>
    </row>
    <row r="31" spans="1:55" s="45" customFormat="1" ht="15.6">
      <c r="A31" s="24" t="s">
        <v>214</v>
      </c>
      <c r="B31" s="24" t="s">
        <v>215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47"/>
      <c r="U31" s="47"/>
      <c r="V31" s="90">
        <v>2</v>
      </c>
      <c r="W31" s="90">
        <v>2</v>
      </c>
      <c r="X31" s="90">
        <v>2</v>
      </c>
      <c r="Y31" s="90">
        <v>2</v>
      </c>
      <c r="Z31" s="90">
        <v>2</v>
      </c>
      <c r="AA31" s="90">
        <v>2</v>
      </c>
      <c r="AB31" s="90">
        <v>2</v>
      </c>
      <c r="AC31" s="90">
        <v>2</v>
      </c>
      <c r="AD31" s="90">
        <v>2</v>
      </c>
      <c r="AE31" s="90">
        <v>2</v>
      </c>
      <c r="AF31" s="90">
        <v>2</v>
      </c>
      <c r="AG31" s="90">
        <v>2</v>
      </c>
      <c r="AH31" s="90">
        <v>2</v>
      </c>
      <c r="AI31" s="90">
        <v>2</v>
      </c>
      <c r="AJ31" s="90"/>
      <c r="AK31" s="90">
        <v>2</v>
      </c>
      <c r="AL31" s="90">
        <v>4</v>
      </c>
      <c r="AM31" s="90">
        <v>2</v>
      </c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>
        <f>SUM(V31:AS31)</f>
        <v>36</v>
      </c>
    </row>
    <row r="32" spans="1:55" s="45" customFormat="1" ht="15.6">
      <c r="A32" s="26" t="s">
        <v>144</v>
      </c>
      <c r="B32" s="26" t="s">
        <v>145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 t="s">
        <v>80</v>
      </c>
      <c r="U32" s="47" t="s">
        <v>80</v>
      </c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 t="s">
        <v>80</v>
      </c>
      <c r="AU32" s="47" t="s">
        <v>80</v>
      </c>
      <c r="AV32" s="47" t="s">
        <v>80</v>
      </c>
      <c r="AW32" s="47" t="s">
        <v>80</v>
      </c>
      <c r="AX32" s="47" t="s">
        <v>80</v>
      </c>
      <c r="AY32" s="47" t="s">
        <v>80</v>
      </c>
      <c r="AZ32" s="47" t="s">
        <v>80</v>
      </c>
      <c r="BA32" s="47" t="s">
        <v>80</v>
      </c>
      <c r="BB32" s="47" t="s">
        <v>80</v>
      </c>
      <c r="BC32" s="47"/>
    </row>
    <row r="33" spans="1:55" s="45" customFormat="1" ht="15.6">
      <c r="A33" s="3" t="s">
        <v>16</v>
      </c>
      <c r="B33" s="5" t="s">
        <v>17</v>
      </c>
      <c r="C33" s="72">
        <v>4</v>
      </c>
      <c r="D33" s="90">
        <v>6</v>
      </c>
      <c r="E33" s="90">
        <v>4</v>
      </c>
      <c r="F33" s="90">
        <v>4</v>
      </c>
      <c r="G33" s="90">
        <v>4</v>
      </c>
      <c r="H33" s="90">
        <v>4</v>
      </c>
      <c r="I33" s="90">
        <v>4</v>
      </c>
      <c r="J33" s="90">
        <v>4</v>
      </c>
      <c r="K33" s="90">
        <v>4</v>
      </c>
      <c r="L33" s="90">
        <v>4</v>
      </c>
      <c r="M33" s="90">
        <v>4</v>
      </c>
      <c r="N33" s="90">
        <v>4</v>
      </c>
      <c r="O33" s="90">
        <v>4</v>
      </c>
      <c r="P33" s="90">
        <v>4</v>
      </c>
      <c r="Q33" s="90">
        <v>4</v>
      </c>
      <c r="R33" s="90">
        <v>4</v>
      </c>
      <c r="S33" s="72">
        <v>6</v>
      </c>
      <c r="T33" s="47" t="s">
        <v>80</v>
      </c>
      <c r="U33" s="47" t="s">
        <v>80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 t="s">
        <v>80</v>
      </c>
      <c r="AU33" s="72" t="s">
        <v>80</v>
      </c>
      <c r="AV33" s="72" t="s">
        <v>80</v>
      </c>
      <c r="AW33" s="72" t="s">
        <v>80</v>
      </c>
      <c r="AX33" s="72" t="s">
        <v>80</v>
      </c>
      <c r="AY33" s="72" t="s">
        <v>80</v>
      </c>
      <c r="AZ33" s="72" t="s">
        <v>80</v>
      </c>
      <c r="BA33" s="72" t="s">
        <v>80</v>
      </c>
      <c r="BB33" s="72" t="s">
        <v>80</v>
      </c>
      <c r="BC33" s="72">
        <f t="shared" si="2"/>
        <v>72</v>
      </c>
    </row>
    <row r="34" spans="1:55" s="45" customFormat="1" ht="15.6">
      <c r="A34" s="3" t="s">
        <v>18</v>
      </c>
      <c r="B34" s="5" t="s">
        <v>9</v>
      </c>
      <c r="C34" s="72">
        <v>6</v>
      </c>
      <c r="D34" s="72">
        <v>4</v>
      </c>
      <c r="E34" s="72">
        <v>6</v>
      </c>
      <c r="F34" s="72">
        <v>4</v>
      </c>
      <c r="G34" s="72">
        <v>6</v>
      </c>
      <c r="H34" s="72">
        <v>6</v>
      </c>
      <c r="I34" s="72">
        <v>6</v>
      </c>
      <c r="J34" s="72">
        <v>4</v>
      </c>
      <c r="K34" s="72">
        <v>6</v>
      </c>
      <c r="L34" s="72">
        <v>4</v>
      </c>
      <c r="M34" s="72">
        <v>6</v>
      </c>
      <c r="N34" s="72">
        <v>6</v>
      </c>
      <c r="O34" s="72">
        <v>6</v>
      </c>
      <c r="P34" s="72">
        <v>6</v>
      </c>
      <c r="Q34" s="72">
        <v>4</v>
      </c>
      <c r="R34" s="72">
        <v>6</v>
      </c>
      <c r="S34" s="72">
        <v>4</v>
      </c>
      <c r="T34" s="47" t="s">
        <v>80</v>
      </c>
      <c r="U34" s="47" t="s">
        <v>80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 t="s">
        <v>80</v>
      </c>
      <c r="AU34" s="72" t="s">
        <v>80</v>
      </c>
      <c r="AV34" s="72" t="s">
        <v>80</v>
      </c>
      <c r="AW34" s="72" t="s">
        <v>80</v>
      </c>
      <c r="AX34" s="72" t="s">
        <v>80</v>
      </c>
      <c r="AY34" s="72" t="s">
        <v>80</v>
      </c>
      <c r="AZ34" s="72" t="s">
        <v>80</v>
      </c>
      <c r="BA34" s="72" t="s">
        <v>80</v>
      </c>
      <c r="BB34" s="72" t="s">
        <v>80</v>
      </c>
      <c r="BC34" s="72">
        <f>SUM(C34:S34,V34:AS34)</f>
        <v>90</v>
      </c>
    </row>
    <row r="35" spans="1:55" s="45" customFormat="1" ht="15.6">
      <c r="A35" s="6" t="s">
        <v>19</v>
      </c>
      <c r="B35" s="5" t="s">
        <v>10</v>
      </c>
      <c r="C35" s="72">
        <v>2</v>
      </c>
      <c r="D35" s="72">
        <v>4</v>
      </c>
      <c r="E35" s="72">
        <v>2</v>
      </c>
      <c r="F35" s="72">
        <v>4</v>
      </c>
      <c r="G35" s="72">
        <v>2</v>
      </c>
      <c r="H35" s="72">
        <v>4</v>
      </c>
      <c r="I35" s="72">
        <v>2</v>
      </c>
      <c r="J35" s="72">
        <v>4</v>
      </c>
      <c r="K35" s="72">
        <v>2</v>
      </c>
      <c r="L35" s="72">
        <v>4</v>
      </c>
      <c r="M35" s="72">
        <v>2</v>
      </c>
      <c r="N35" s="72">
        <v>4</v>
      </c>
      <c r="O35" s="72">
        <v>2</v>
      </c>
      <c r="P35" s="72">
        <v>4</v>
      </c>
      <c r="Q35" s="72">
        <v>4</v>
      </c>
      <c r="R35" s="72">
        <v>4</v>
      </c>
      <c r="S35" s="72">
        <v>4</v>
      </c>
      <c r="T35" s="47" t="s">
        <v>80</v>
      </c>
      <c r="U35" s="47" t="s">
        <v>80</v>
      </c>
      <c r="V35" s="61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 t="s">
        <v>80</v>
      </c>
      <c r="AU35" s="72" t="s">
        <v>80</v>
      </c>
      <c r="AV35" s="72" t="s">
        <v>80</v>
      </c>
      <c r="AW35" s="72" t="s">
        <v>80</v>
      </c>
      <c r="AX35" s="72" t="s">
        <v>80</v>
      </c>
      <c r="AY35" s="72" t="s">
        <v>80</v>
      </c>
      <c r="AZ35" s="72" t="s">
        <v>80</v>
      </c>
      <c r="BA35" s="72" t="s">
        <v>80</v>
      </c>
      <c r="BB35" s="72" t="s">
        <v>80</v>
      </c>
      <c r="BC35" s="72">
        <f t="shared" si="2"/>
        <v>54</v>
      </c>
    </row>
    <row r="36" spans="1:55" s="130" customFormat="1" ht="15.6">
      <c r="A36" s="67" t="s">
        <v>81</v>
      </c>
      <c r="B36" s="67" t="s">
        <v>146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 t="s">
        <v>80</v>
      </c>
      <c r="U36" s="47" t="s">
        <v>80</v>
      </c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 t="s">
        <v>80</v>
      </c>
      <c r="AU36" s="47" t="s">
        <v>80</v>
      </c>
      <c r="AV36" s="47" t="s">
        <v>80</v>
      </c>
      <c r="AW36" s="47" t="s">
        <v>80</v>
      </c>
      <c r="AX36" s="47" t="s">
        <v>80</v>
      </c>
      <c r="AY36" s="47" t="s">
        <v>80</v>
      </c>
      <c r="AZ36" s="47" t="s">
        <v>80</v>
      </c>
      <c r="BA36" s="47" t="s">
        <v>80</v>
      </c>
      <c r="BB36" s="47" t="s">
        <v>80</v>
      </c>
      <c r="BC36" s="47"/>
    </row>
    <row r="37" spans="1:55" s="59" customFormat="1" ht="15.6">
      <c r="A37" s="67" t="s">
        <v>147</v>
      </c>
      <c r="B37" s="67" t="s">
        <v>148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47" t="s">
        <v>80</v>
      </c>
      <c r="U37" s="47" t="s">
        <v>80</v>
      </c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131"/>
      <c r="AP37" s="25"/>
      <c r="AQ37" s="25"/>
      <c r="AR37" s="25"/>
      <c r="AS37" s="25"/>
      <c r="AT37" s="25" t="s">
        <v>80</v>
      </c>
      <c r="AU37" s="25" t="s">
        <v>80</v>
      </c>
      <c r="AV37" s="25" t="s">
        <v>80</v>
      </c>
      <c r="AW37" s="25" t="s">
        <v>80</v>
      </c>
      <c r="AX37" s="25" t="s">
        <v>80</v>
      </c>
      <c r="AY37" s="25" t="s">
        <v>80</v>
      </c>
      <c r="AZ37" s="25" t="s">
        <v>80</v>
      </c>
      <c r="BA37" s="25" t="s">
        <v>80</v>
      </c>
      <c r="BB37" s="25" t="s">
        <v>80</v>
      </c>
      <c r="BC37" s="25"/>
    </row>
    <row r="38" spans="1:55" ht="15.6">
      <c r="A38" s="3" t="s">
        <v>20</v>
      </c>
      <c r="B38" s="5" t="s">
        <v>21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7" t="s">
        <v>80</v>
      </c>
      <c r="U38" s="47" t="s">
        <v>80</v>
      </c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P38" s="40"/>
      <c r="AQ38" s="40"/>
      <c r="AR38" s="40"/>
      <c r="AS38" s="40"/>
      <c r="AT38" s="40" t="s">
        <v>80</v>
      </c>
      <c r="AU38" s="40" t="s">
        <v>80</v>
      </c>
      <c r="AV38" s="40" t="s">
        <v>80</v>
      </c>
      <c r="AW38" s="40" t="s">
        <v>80</v>
      </c>
      <c r="AX38" s="40" t="s">
        <v>80</v>
      </c>
      <c r="AY38" s="40" t="s">
        <v>80</v>
      </c>
      <c r="AZ38" s="40" t="s">
        <v>80</v>
      </c>
      <c r="BA38" s="40" t="s">
        <v>80</v>
      </c>
      <c r="BB38" s="40" t="s">
        <v>80</v>
      </c>
      <c r="BC38" s="40">
        <f>SUM(C38:S38,V38:AS38)</f>
        <v>0</v>
      </c>
    </row>
    <row r="39" spans="1:55" ht="15.6">
      <c r="A39" s="3" t="s">
        <v>22</v>
      </c>
      <c r="B39" s="5" t="s">
        <v>23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47" t="s">
        <v>80</v>
      </c>
      <c r="U39" s="47" t="s">
        <v>80</v>
      </c>
      <c r="V39" s="35">
        <v>2</v>
      </c>
      <c r="W39" s="35">
        <v>2</v>
      </c>
      <c r="X39" s="89">
        <v>2</v>
      </c>
      <c r="Y39" s="89">
        <v>2</v>
      </c>
      <c r="Z39" s="89">
        <v>2</v>
      </c>
      <c r="AA39" s="89">
        <v>4</v>
      </c>
      <c r="AB39" s="89">
        <v>2</v>
      </c>
      <c r="AC39" s="89">
        <v>2</v>
      </c>
      <c r="AD39" s="89">
        <v>2</v>
      </c>
      <c r="AE39" s="89">
        <v>4</v>
      </c>
      <c r="AF39" s="89">
        <v>2</v>
      </c>
      <c r="AG39" s="89">
        <v>4</v>
      </c>
      <c r="AH39" s="89">
        <v>2</v>
      </c>
      <c r="AI39" s="89">
        <v>2</v>
      </c>
      <c r="AJ39" s="89">
        <v>2</v>
      </c>
      <c r="AK39" s="89">
        <v>2</v>
      </c>
      <c r="AL39" s="89">
        <v>2</v>
      </c>
      <c r="AM39" s="89">
        <v>4</v>
      </c>
      <c r="AN39" s="89">
        <v>4</v>
      </c>
      <c r="AO39" s="89"/>
      <c r="AP39" s="89"/>
      <c r="AQ39" s="89"/>
      <c r="AR39" s="89"/>
      <c r="AS39" s="35"/>
      <c r="AT39" s="40" t="s">
        <v>80</v>
      </c>
      <c r="AU39" s="40" t="s">
        <v>80</v>
      </c>
      <c r="AV39" s="40" t="s">
        <v>80</v>
      </c>
      <c r="AW39" s="40" t="s">
        <v>80</v>
      </c>
      <c r="AX39" s="40" t="s">
        <v>80</v>
      </c>
      <c r="AY39" s="40" t="s">
        <v>80</v>
      </c>
      <c r="AZ39" s="40" t="s">
        <v>80</v>
      </c>
      <c r="BA39" s="40" t="s">
        <v>80</v>
      </c>
      <c r="BB39" s="40" t="s">
        <v>80</v>
      </c>
      <c r="BC39" s="35">
        <f>SUM(C39:S39,V39:AS39)</f>
        <v>48</v>
      </c>
    </row>
    <row r="40" spans="1:55" ht="15.6">
      <c r="A40" s="3" t="s">
        <v>24</v>
      </c>
      <c r="B40" s="5" t="s">
        <v>25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7" t="s">
        <v>80</v>
      </c>
      <c r="U40" s="47" t="s">
        <v>80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 t="s">
        <v>80</v>
      </c>
      <c r="AU40" s="40" t="s">
        <v>80</v>
      </c>
      <c r="AV40" s="40" t="s">
        <v>80</v>
      </c>
      <c r="AW40" s="40" t="s">
        <v>80</v>
      </c>
      <c r="AX40" s="40" t="s">
        <v>80</v>
      </c>
      <c r="AY40" s="40" t="s">
        <v>80</v>
      </c>
      <c r="AZ40" s="40" t="s">
        <v>80</v>
      </c>
      <c r="BA40" s="40" t="s">
        <v>80</v>
      </c>
      <c r="BB40" s="40" t="s">
        <v>80</v>
      </c>
      <c r="BC40" s="40"/>
    </row>
    <row r="41" spans="1:55" ht="15.6">
      <c r="A41" s="3" t="s">
        <v>26</v>
      </c>
      <c r="B41" s="5" t="s">
        <v>27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47" t="s">
        <v>80</v>
      </c>
      <c r="U41" s="47" t="s">
        <v>80</v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40" t="s">
        <v>80</v>
      </c>
      <c r="AU41" s="40" t="s">
        <v>80</v>
      </c>
      <c r="AV41" s="40" t="s">
        <v>80</v>
      </c>
      <c r="AW41" s="40" t="s">
        <v>80</v>
      </c>
      <c r="AX41" s="40" t="s">
        <v>80</v>
      </c>
      <c r="AY41" s="40" t="s">
        <v>80</v>
      </c>
      <c r="AZ41" s="40" t="s">
        <v>80</v>
      </c>
      <c r="BA41" s="40" t="s">
        <v>80</v>
      </c>
      <c r="BB41" s="40" t="s">
        <v>80</v>
      </c>
      <c r="BC41" s="35"/>
    </row>
    <row r="42" spans="1:55" ht="15.6">
      <c r="A42" s="3" t="s">
        <v>28</v>
      </c>
      <c r="B42" s="3" t="s">
        <v>29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7" t="s">
        <v>80</v>
      </c>
      <c r="U42" s="47" t="s">
        <v>80</v>
      </c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 t="s">
        <v>80</v>
      </c>
      <c r="AU42" s="40" t="s">
        <v>80</v>
      </c>
      <c r="AV42" s="40" t="s">
        <v>80</v>
      </c>
      <c r="AW42" s="40" t="s">
        <v>80</v>
      </c>
      <c r="AX42" s="40" t="s">
        <v>80</v>
      </c>
      <c r="AY42" s="40" t="s">
        <v>80</v>
      </c>
      <c r="AZ42" s="40" t="s">
        <v>80</v>
      </c>
      <c r="BA42" s="40" t="s">
        <v>80</v>
      </c>
      <c r="BB42" s="40" t="s">
        <v>80</v>
      </c>
      <c r="BC42" s="40"/>
    </row>
    <row r="43" spans="1:55" ht="15.6">
      <c r="A43" s="3" t="s">
        <v>30</v>
      </c>
      <c r="B43" s="3" t="s">
        <v>31</v>
      </c>
      <c r="C43" s="123">
        <v>4</v>
      </c>
      <c r="D43" s="123">
        <v>6</v>
      </c>
      <c r="E43" s="123">
        <v>6</v>
      </c>
      <c r="F43" s="123">
        <v>6</v>
      </c>
      <c r="G43" s="123">
        <v>4</v>
      </c>
      <c r="H43" s="123">
        <v>6</v>
      </c>
      <c r="I43" s="123">
        <v>4</v>
      </c>
      <c r="J43" s="123">
        <v>6</v>
      </c>
      <c r="K43" s="123">
        <v>4</v>
      </c>
      <c r="L43" s="123">
        <v>6</v>
      </c>
      <c r="M43" s="123">
        <v>4</v>
      </c>
      <c r="N43" s="123">
        <v>6</v>
      </c>
      <c r="O43" s="123">
        <v>4</v>
      </c>
      <c r="P43" s="123">
        <v>6</v>
      </c>
      <c r="Q43" s="123">
        <v>6</v>
      </c>
      <c r="R43" s="123">
        <v>6</v>
      </c>
      <c r="S43" s="123">
        <v>6</v>
      </c>
      <c r="T43" s="25" t="s">
        <v>80</v>
      </c>
      <c r="U43" s="25" t="s">
        <v>80</v>
      </c>
      <c r="V43" s="123">
        <v>4</v>
      </c>
      <c r="W43" s="123">
        <v>2</v>
      </c>
      <c r="X43" s="123">
        <v>4</v>
      </c>
      <c r="Y43" s="123">
        <v>2</v>
      </c>
      <c r="Z43" s="123">
        <v>4</v>
      </c>
      <c r="AA43" s="123">
        <v>2</v>
      </c>
      <c r="AB43" s="123">
        <v>4</v>
      </c>
      <c r="AC43" s="123">
        <v>4</v>
      </c>
      <c r="AD43" s="123">
        <v>4</v>
      </c>
      <c r="AE43" s="123">
        <v>2</v>
      </c>
      <c r="AF43" s="123">
        <v>4</v>
      </c>
      <c r="AG43" s="123">
        <v>2</v>
      </c>
      <c r="AH43" s="123">
        <v>4</v>
      </c>
      <c r="AI43" s="123">
        <v>2</v>
      </c>
      <c r="AJ43" s="123">
        <v>4</v>
      </c>
      <c r="AK43" s="123">
        <v>4</v>
      </c>
      <c r="AL43" s="123">
        <v>4</v>
      </c>
      <c r="AM43" s="123">
        <v>4</v>
      </c>
      <c r="AN43" s="123">
        <v>4</v>
      </c>
      <c r="AO43" s="123"/>
      <c r="AP43" s="123"/>
      <c r="AQ43" s="123"/>
      <c r="AR43" s="123"/>
      <c r="AS43" s="123"/>
      <c r="AT43" s="123" t="s">
        <v>80</v>
      </c>
      <c r="AU43" s="123" t="s">
        <v>80</v>
      </c>
      <c r="AV43" s="123" t="s">
        <v>80</v>
      </c>
      <c r="AW43" s="123" t="s">
        <v>80</v>
      </c>
      <c r="AX43" s="123" t="s">
        <v>80</v>
      </c>
      <c r="AY43" s="123" t="s">
        <v>80</v>
      </c>
      <c r="AZ43" s="123" t="s">
        <v>80</v>
      </c>
      <c r="BA43" s="123" t="s">
        <v>80</v>
      </c>
      <c r="BB43" s="123" t="s">
        <v>80</v>
      </c>
      <c r="BC43" s="123">
        <f>SUM(C43:S43,V43:AS43)</f>
        <v>154</v>
      </c>
    </row>
    <row r="44" spans="1:55" s="28" customFormat="1" ht="15.6">
      <c r="A44" s="3" t="s">
        <v>32</v>
      </c>
      <c r="B44" s="3" t="s">
        <v>33</v>
      </c>
      <c r="C44" s="123">
        <v>4</v>
      </c>
      <c r="D44" s="123">
        <v>4</v>
      </c>
      <c r="E44" s="123">
        <v>4</v>
      </c>
      <c r="F44" s="123">
        <v>4</v>
      </c>
      <c r="G44" s="123">
        <v>4</v>
      </c>
      <c r="H44" s="123">
        <v>4</v>
      </c>
      <c r="I44" s="123">
        <v>6</v>
      </c>
      <c r="J44" s="123">
        <v>4</v>
      </c>
      <c r="K44" s="123">
        <v>4</v>
      </c>
      <c r="L44" s="123">
        <v>4</v>
      </c>
      <c r="M44" s="123">
        <v>4</v>
      </c>
      <c r="N44" s="123">
        <v>4</v>
      </c>
      <c r="O44" s="123">
        <v>4</v>
      </c>
      <c r="P44" s="123">
        <v>4</v>
      </c>
      <c r="Q44" s="123">
        <v>4</v>
      </c>
      <c r="R44" s="123">
        <v>6</v>
      </c>
      <c r="S44" s="123">
        <v>4</v>
      </c>
      <c r="T44" s="25" t="s">
        <v>80</v>
      </c>
      <c r="U44" s="25" t="s">
        <v>80</v>
      </c>
      <c r="V44" s="123">
        <v>2</v>
      </c>
      <c r="W44" s="123">
        <v>2</v>
      </c>
      <c r="X44" s="123">
        <v>2</v>
      </c>
      <c r="Y44" s="123">
        <v>2</v>
      </c>
      <c r="Z44" s="123">
        <v>2</v>
      </c>
      <c r="AA44" s="123">
        <v>4</v>
      </c>
      <c r="AB44" s="123">
        <v>2</v>
      </c>
      <c r="AC44" s="123">
        <v>4</v>
      </c>
      <c r="AD44" s="123">
        <v>4</v>
      </c>
      <c r="AE44" s="123">
        <v>4</v>
      </c>
      <c r="AF44" s="123">
        <v>4</v>
      </c>
      <c r="AG44" s="123">
        <v>4</v>
      </c>
      <c r="AH44" s="123">
        <v>4</v>
      </c>
      <c r="AI44" s="123">
        <v>4</v>
      </c>
      <c r="AJ44" s="123">
        <v>4</v>
      </c>
      <c r="AK44" s="123">
        <v>4</v>
      </c>
      <c r="AL44" s="123">
        <v>4</v>
      </c>
      <c r="AM44" s="123">
        <v>4</v>
      </c>
      <c r="AN44" s="123">
        <v>4</v>
      </c>
      <c r="AO44" s="123"/>
      <c r="AP44" s="123"/>
      <c r="AQ44" s="123"/>
      <c r="AR44" s="123"/>
      <c r="AS44" s="132"/>
      <c r="AT44" s="123" t="s">
        <v>80</v>
      </c>
      <c r="AU44" s="123" t="s">
        <v>80</v>
      </c>
      <c r="AV44" s="123" t="s">
        <v>80</v>
      </c>
      <c r="AW44" s="123" t="s">
        <v>80</v>
      </c>
      <c r="AX44" s="123" t="s">
        <v>80</v>
      </c>
      <c r="AY44" s="123" t="s">
        <v>80</v>
      </c>
      <c r="AZ44" s="123" t="s">
        <v>80</v>
      </c>
      <c r="BA44" s="123" t="s">
        <v>80</v>
      </c>
      <c r="BB44" s="123" t="s">
        <v>80</v>
      </c>
      <c r="BC44" s="123">
        <f>SUM(C44:S44,V44:AS44)</f>
        <v>136</v>
      </c>
    </row>
    <row r="45" spans="1:55" s="23" customFormat="1" ht="15.6">
      <c r="A45" s="3" t="s">
        <v>34</v>
      </c>
      <c r="B45" s="3" t="s">
        <v>35</v>
      </c>
      <c r="C45" s="133">
        <v>4</v>
      </c>
      <c r="D45" s="133">
        <v>2</v>
      </c>
      <c r="E45" s="133">
        <v>4</v>
      </c>
      <c r="F45" s="133">
        <v>4</v>
      </c>
      <c r="G45" s="133">
        <v>4</v>
      </c>
      <c r="H45" s="133">
        <v>2</v>
      </c>
      <c r="I45" s="133">
        <v>4</v>
      </c>
      <c r="J45" s="133">
        <v>2</v>
      </c>
      <c r="K45" s="133">
        <v>4</v>
      </c>
      <c r="L45" s="133">
        <v>4</v>
      </c>
      <c r="M45" s="133">
        <v>4</v>
      </c>
      <c r="N45" s="133">
        <v>2</v>
      </c>
      <c r="O45" s="133">
        <v>4</v>
      </c>
      <c r="P45" s="133">
        <v>2</v>
      </c>
      <c r="Q45" s="133">
        <v>4</v>
      </c>
      <c r="R45" s="133">
        <v>2</v>
      </c>
      <c r="S45" s="133">
        <v>2</v>
      </c>
      <c r="T45" s="25" t="s">
        <v>80</v>
      </c>
      <c r="U45" s="25" t="s">
        <v>80</v>
      </c>
      <c r="V45" s="123">
        <v>4</v>
      </c>
      <c r="W45" s="123">
        <v>2</v>
      </c>
      <c r="X45" s="123">
        <v>4</v>
      </c>
      <c r="Y45" s="123">
        <v>2</v>
      </c>
      <c r="Z45" s="123">
        <v>4</v>
      </c>
      <c r="AA45" s="123">
        <v>2</v>
      </c>
      <c r="AB45" s="123">
        <v>4</v>
      </c>
      <c r="AC45" s="123">
        <v>2</v>
      </c>
      <c r="AD45" s="123">
        <v>4</v>
      </c>
      <c r="AE45" s="123">
        <v>2</v>
      </c>
      <c r="AF45" s="123">
        <v>4</v>
      </c>
      <c r="AG45" s="123">
        <v>2</v>
      </c>
      <c r="AH45" s="123">
        <v>4</v>
      </c>
      <c r="AI45" s="123">
        <v>4</v>
      </c>
      <c r="AJ45" s="123">
        <v>4</v>
      </c>
      <c r="AK45" s="123">
        <v>4</v>
      </c>
      <c r="AL45" s="123">
        <v>4</v>
      </c>
      <c r="AM45" s="123">
        <v>4</v>
      </c>
      <c r="AN45" s="123">
        <v>4</v>
      </c>
      <c r="AO45" s="123"/>
      <c r="AP45" s="123"/>
      <c r="AQ45" s="123"/>
      <c r="AR45" s="123"/>
      <c r="AS45" s="123"/>
      <c r="AT45" s="123" t="s">
        <v>80</v>
      </c>
      <c r="AU45" s="123" t="s">
        <v>80</v>
      </c>
      <c r="AV45" s="123" t="s">
        <v>80</v>
      </c>
      <c r="AW45" s="123" t="s">
        <v>80</v>
      </c>
      <c r="AX45" s="123" t="s">
        <v>80</v>
      </c>
      <c r="AY45" s="123" t="s">
        <v>80</v>
      </c>
      <c r="AZ45" s="123" t="s">
        <v>80</v>
      </c>
      <c r="BA45" s="123" t="s">
        <v>80</v>
      </c>
      <c r="BB45" s="123" t="s">
        <v>80</v>
      </c>
      <c r="BC45" s="123">
        <f>SUM(V45:AS45,C45:S45)</f>
        <v>118</v>
      </c>
    </row>
    <row r="46" spans="1:55" ht="15.6">
      <c r="A46" s="3" t="s">
        <v>36</v>
      </c>
      <c r="B46" s="3" t="s">
        <v>86</v>
      </c>
      <c r="C46" s="35">
        <v>4</v>
      </c>
      <c r="D46" s="89">
        <v>2</v>
      </c>
      <c r="E46" s="89">
        <v>2</v>
      </c>
      <c r="F46" s="89">
        <v>2</v>
      </c>
      <c r="G46" s="89">
        <v>2</v>
      </c>
      <c r="H46" s="89">
        <v>2</v>
      </c>
      <c r="I46" s="89">
        <v>2</v>
      </c>
      <c r="J46" s="89">
        <v>2</v>
      </c>
      <c r="K46" s="89">
        <v>2</v>
      </c>
      <c r="L46" s="89">
        <v>2</v>
      </c>
      <c r="M46" s="89">
        <v>2</v>
      </c>
      <c r="N46" s="89">
        <v>2</v>
      </c>
      <c r="O46" s="89">
        <v>2</v>
      </c>
      <c r="P46" s="89">
        <v>2</v>
      </c>
      <c r="Q46" s="89">
        <v>2</v>
      </c>
      <c r="R46" s="89">
        <v>2</v>
      </c>
      <c r="S46" s="89">
        <v>2</v>
      </c>
      <c r="T46" s="25" t="s">
        <v>80</v>
      </c>
      <c r="U46" s="25" t="s">
        <v>80</v>
      </c>
      <c r="V46" s="35">
        <v>2</v>
      </c>
      <c r="W46" s="89">
        <v>4</v>
      </c>
      <c r="X46" s="89">
        <v>2</v>
      </c>
      <c r="Y46" s="89">
        <v>4</v>
      </c>
      <c r="Z46" s="89">
        <v>2</v>
      </c>
      <c r="AA46" s="89">
        <v>4</v>
      </c>
      <c r="AB46" s="89">
        <v>2</v>
      </c>
      <c r="AC46" s="89">
        <v>4</v>
      </c>
      <c r="AD46" s="89">
        <v>2</v>
      </c>
      <c r="AE46" s="89">
        <v>4</v>
      </c>
      <c r="AF46" s="89">
        <v>2</v>
      </c>
      <c r="AG46" s="89">
        <v>4</v>
      </c>
      <c r="AH46" s="89">
        <v>2</v>
      </c>
      <c r="AI46" s="89">
        <v>4</v>
      </c>
      <c r="AJ46" s="89">
        <v>2</v>
      </c>
      <c r="AK46" s="89">
        <v>2</v>
      </c>
      <c r="AL46" s="89">
        <v>2</v>
      </c>
      <c r="AM46" s="89"/>
      <c r="AN46" s="89"/>
      <c r="AO46" s="35"/>
      <c r="AP46" s="35"/>
      <c r="AQ46" s="35"/>
      <c r="AR46" s="35"/>
      <c r="AS46" s="35"/>
      <c r="AT46" s="35" t="s">
        <v>80</v>
      </c>
      <c r="AU46" s="35" t="s">
        <v>80</v>
      </c>
      <c r="AV46" s="35" t="s">
        <v>80</v>
      </c>
      <c r="AW46" s="35" t="s">
        <v>80</v>
      </c>
      <c r="AX46" s="35" t="s">
        <v>80</v>
      </c>
      <c r="AY46" s="35" t="s">
        <v>80</v>
      </c>
      <c r="AZ46" s="35" t="s">
        <v>80</v>
      </c>
      <c r="BA46" s="35" t="s">
        <v>80</v>
      </c>
      <c r="BB46" s="35" t="s">
        <v>80</v>
      </c>
      <c r="BC46" s="35">
        <f t="shared" ref="BC46:BC66" si="3">SUM(C46:AT46)</f>
        <v>84</v>
      </c>
    </row>
    <row r="47" spans="1:55" ht="15.6">
      <c r="A47" s="3" t="s">
        <v>83</v>
      </c>
      <c r="B47" s="3" t="s">
        <v>82</v>
      </c>
      <c r="C47" s="71">
        <v>2</v>
      </c>
      <c r="D47" s="71">
        <v>4</v>
      </c>
      <c r="E47" s="71">
        <v>2</v>
      </c>
      <c r="F47" s="71">
        <v>4</v>
      </c>
      <c r="G47" s="71">
        <v>2</v>
      </c>
      <c r="H47" s="71">
        <v>4</v>
      </c>
      <c r="I47" s="71">
        <v>2</v>
      </c>
      <c r="J47" s="71">
        <v>4</v>
      </c>
      <c r="K47" s="71">
        <v>4</v>
      </c>
      <c r="L47" s="71">
        <v>4</v>
      </c>
      <c r="M47" s="71">
        <v>4</v>
      </c>
      <c r="N47" s="71">
        <v>4</v>
      </c>
      <c r="O47" s="71">
        <v>4</v>
      </c>
      <c r="P47" s="71">
        <v>4</v>
      </c>
      <c r="Q47" s="71">
        <v>2</v>
      </c>
      <c r="R47" s="71">
        <v>2</v>
      </c>
      <c r="S47" s="71">
        <v>2</v>
      </c>
      <c r="T47" s="25" t="s">
        <v>80</v>
      </c>
      <c r="U47" s="25" t="s">
        <v>80</v>
      </c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 t="s">
        <v>80</v>
      </c>
      <c r="AU47" s="71" t="s">
        <v>80</v>
      </c>
      <c r="AV47" s="71" t="s">
        <v>80</v>
      </c>
      <c r="AW47" s="71" t="s">
        <v>80</v>
      </c>
      <c r="AX47" s="71" t="s">
        <v>80</v>
      </c>
      <c r="AY47" s="71" t="s">
        <v>80</v>
      </c>
      <c r="AZ47" s="71" t="s">
        <v>80</v>
      </c>
      <c r="BA47" s="71" t="s">
        <v>80</v>
      </c>
      <c r="BB47" s="71" t="s">
        <v>80</v>
      </c>
      <c r="BC47" s="71">
        <f>SUM(C47:S47)</f>
        <v>54</v>
      </c>
    </row>
    <row r="48" spans="1:55" ht="15.6">
      <c r="A48" s="3" t="s">
        <v>84</v>
      </c>
      <c r="B48" s="3" t="s">
        <v>37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25" t="s">
        <v>80</v>
      </c>
      <c r="U48" s="25" t="s">
        <v>80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71" t="s">
        <v>80</v>
      </c>
      <c r="AU48" s="71" t="s">
        <v>80</v>
      </c>
      <c r="AV48" s="71" t="s">
        <v>80</v>
      </c>
      <c r="AW48" s="71" t="s">
        <v>80</v>
      </c>
      <c r="AX48" s="71" t="s">
        <v>80</v>
      </c>
      <c r="AY48" s="71" t="s">
        <v>80</v>
      </c>
      <c r="AZ48" s="71" t="s">
        <v>80</v>
      </c>
      <c r="BA48" s="71" t="s">
        <v>80</v>
      </c>
      <c r="BB48" s="71" t="s">
        <v>80</v>
      </c>
      <c r="BC48" s="35">
        <f t="shared" si="3"/>
        <v>0</v>
      </c>
    </row>
    <row r="49" spans="1:55" ht="31.2">
      <c r="A49" s="7" t="s">
        <v>39</v>
      </c>
      <c r="B49" s="124" t="s">
        <v>40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25" t="s">
        <v>80</v>
      </c>
      <c r="U49" s="25" t="s">
        <v>80</v>
      </c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 t="s">
        <v>80</v>
      </c>
      <c r="AU49" s="25" t="s">
        <v>80</v>
      </c>
      <c r="AV49" s="25" t="s">
        <v>80</v>
      </c>
      <c r="AW49" s="25" t="s">
        <v>80</v>
      </c>
      <c r="AX49" s="25" t="s">
        <v>80</v>
      </c>
      <c r="AY49" s="25" t="s">
        <v>80</v>
      </c>
      <c r="AZ49" s="25" t="s">
        <v>80</v>
      </c>
      <c r="BA49" s="25" t="s">
        <v>80</v>
      </c>
      <c r="BB49" s="25" t="s">
        <v>80</v>
      </c>
      <c r="BC49" s="25"/>
    </row>
    <row r="50" spans="1:55" ht="15.6">
      <c r="A50" s="3" t="s">
        <v>41</v>
      </c>
      <c r="B50" s="9" t="s">
        <v>42</v>
      </c>
      <c r="C50" s="35">
        <v>2</v>
      </c>
      <c r="D50" s="35"/>
      <c r="E50" s="35">
        <v>2</v>
      </c>
      <c r="F50" s="35"/>
      <c r="G50" s="35">
        <v>2</v>
      </c>
      <c r="H50" s="35"/>
      <c r="I50" s="35">
        <v>2</v>
      </c>
      <c r="J50" s="35"/>
      <c r="K50" s="35">
        <v>2</v>
      </c>
      <c r="L50" s="35"/>
      <c r="M50" s="35">
        <v>2</v>
      </c>
      <c r="N50" s="35"/>
      <c r="O50" s="35">
        <v>2</v>
      </c>
      <c r="P50" s="35"/>
      <c r="Q50" s="35">
        <v>2</v>
      </c>
      <c r="R50" s="35"/>
      <c r="S50" s="35">
        <v>2</v>
      </c>
      <c r="T50" s="25" t="s">
        <v>80</v>
      </c>
      <c r="U50" s="25" t="s">
        <v>80</v>
      </c>
      <c r="V50" s="35">
        <v>6</v>
      </c>
      <c r="W50" s="35">
        <v>6</v>
      </c>
      <c r="X50" s="89">
        <v>6</v>
      </c>
      <c r="Y50" s="89">
        <v>8</v>
      </c>
      <c r="Z50" s="89">
        <v>6</v>
      </c>
      <c r="AA50" s="89">
        <v>6</v>
      </c>
      <c r="AB50" s="89">
        <v>6</v>
      </c>
      <c r="AC50" s="89">
        <v>6</v>
      </c>
      <c r="AD50" s="89">
        <v>6</v>
      </c>
      <c r="AE50" s="89">
        <v>6</v>
      </c>
      <c r="AF50" s="89">
        <v>6</v>
      </c>
      <c r="AG50" s="89">
        <v>6</v>
      </c>
      <c r="AH50" s="89">
        <v>6</v>
      </c>
      <c r="AI50" s="89">
        <v>6</v>
      </c>
      <c r="AJ50" s="89">
        <v>6</v>
      </c>
      <c r="AK50" s="89">
        <v>6</v>
      </c>
      <c r="AL50" s="89">
        <v>6</v>
      </c>
      <c r="AM50" s="89">
        <v>8</v>
      </c>
      <c r="AN50" s="89">
        <v>8</v>
      </c>
      <c r="AO50" s="35"/>
      <c r="AP50" s="35"/>
      <c r="AQ50" s="35"/>
      <c r="AR50" s="35"/>
      <c r="AS50" s="35"/>
      <c r="AT50" s="71" t="s">
        <v>80</v>
      </c>
      <c r="AU50" s="71" t="s">
        <v>80</v>
      </c>
      <c r="AV50" s="71" t="s">
        <v>80</v>
      </c>
      <c r="AW50" s="71" t="s">
        <v>80</v>
      </c>
      <c r="AX50" s="71" t="s">
        <v>80</v>
      </c>
      <c r="AY50" s="71" t="s">
        <v>80</v>
      </c>
      <c r="AZ50" s="71" t="s">
        <v>80</v>
      </c>
      <c r="BA50" s="71" t="s">
        <v>80</v>
      </c>
      <c r="BB50" s="71" t="s">
        <v>80</v>
      </c>
      <c r="BC50" s="35">
        <f t="shared" si="3"/>
        <v>138</v>
      </c>
    </row>
    <row r="51" spans="1:55" ht="15.6">
      <c r="A51" s="3" t="s">
        <v>43</v>
      </c>
      <c r="B51" s="9" t="s">
        <v>44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25" t="s">
        <v>80</v>
      </c>
      <c r="U51" s="25" t="s">
        <v>80</v>
      </c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 t="s">
        <v>80</v>
      </c>
      <c r="AU51" s="71" t="s">
        <v>80</v>
      </c>
      <c r="AV51" s="71" t="s">
        <v>80</v>
      </c>
      <c r="AW51" s="71" t="s">
        <v>80</v>
      </c>
      <c r="AX51" s="71" t="s">
        <v>80</v>
      </c>
      <c r="AY51" s="71" t="s">
        <v>80</v>
      </c>
      <c r="AZ51" s="71" t="s">
        <v>80</v>
      </c>
      <c r="BA51" s="71" t="s">
        <v>80</v>
      </c>
      <c r="BB51" s="71" t="s">
        <v>80</v>
      </c>
      <c r="BC51" s="71"/>
    </row>
    <row r="52" spans="1:55" ht="15.6">
      <c r="A52" s="3" t="s">
        <v>211</v>
      </c>
      <c r="B52" s="9" t="s">
        <v>87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25" t="s">
        <v>80</v>
      </c>
      <c r="U52" s="25" t="s">
        <v>80</v>
      </c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71" t="s">
        <v>80</v>
      </c>
      <c r="AU52" s="71" t="s">
        <v>80</v>
      </c>
      <c r="AV52" s="71" t="s">
        <v>80</v>
      </c>
      <c r="AW52" s="71" t="s">
        <v>80</v>
      </c>
      <c r="AX52" s="71" t="s">
        <v>80</v>
      </c>
      <c r="AY52" s="71" t="s">
        <v>80</v>
      </c>
      <c r="AZ52" s="71" t="s">
        <v>80</v>
      </c>
      <c r="BA52" s="71" t="s">
        <v>80</v>
      </c>
      <c r="BB52" s="71" t="s">
        <v>80</v>
      </c>
      <c r="BC52" s="35">
        <f t="shared" si="3"/>
        <v>0</v>
      </c>
    </row>
    <row r="53" spans="1:55" ht="15.6">
      <c r="A53" s="3" t="s">
        <v>45</v>
      </c>
      <c r="B53" s="9" t="s">
        <v>0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25" t="s">
        <v>80</v>
      </c>
      <c r="U53" s="25" t="s">
        <v>80</v>
      </c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 t="s">
        <v>80</v>
      </c>
      <c r="AU53" s="71" t="s">
        <v>80</v>
      </c>
      <c r="AV53" s="71" t="s">
        <v>80</v>
      </c>
      <c r="AW53" s="71" t="s">
        <v>80</v>
      </c>
      <c r="AX53" s="71" t="s">
        <v>80</v>
      </c>
      <c r="AY53" s="71" t="s">
        <v>80</v>
      </c>
      <c r="AZ53" s="71" t="s">
        <v>80</v>
      </c>
      <c r="BA53" s="71" t="s">
        <v>80</v>
      </c>
      <c r="BB53" s="71" t="s">
        <v>80</v>
      </c>
      <c r="BC53" s="71"/>
    </row>
    <row r="54" spans="1:55" ht="15.6">
      <c r="A54" s="7" t="s">
        <v>46</v>
      </c>
      <c r="B54" s="126" t="s">
        <v>47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 t="s">
        <v>80</v>
      </c>
      <c r="U54" s="25" t="s">
        <v>80</v>
      </c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71" t="s">
        <v>80</v>
      </c>
      <c r="AU54" s="71" t="s">
        <v>80</v>
      </c>
      <c r="AV54" s="71" t="s">
        <v>80</v>
      </c>
      <c r="AW54" s="71" t="s">
        <v>80</v>
      </c>
      <c r="AX54" s="71" t="s">
        <v>80</v>
      </c>
      <c r="AY54" s="71" t="s">
        <v>80</v>
      </c>
      <c r="AZ54" s="71" t="s">
        <v>80</v>
      </c>
      <c r="BA54" s="71" t="s">
        <v>80</v>
      </c>
      <c r="BB54" s="71" t="s">
        <v>80</v>
      </c>
      <c r="BC54" s="35">
        <f t="shared" si="3"/>
        <v>0</v>
      </c>
    </row>
    <row r="55" spans="1:55" ht="15.6">
      <c r="A55" s="3" t="s">
        <v>48</v>
      </c>
      <c r="B55" s="9" t="s">
        <v>49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25" t="s">
        <v>80</v>
      </c>
      <c r="U55" s="25" t="s">
        <v>80</v>
      </c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 t="s">
        <v>80</v>
      </c>
      <c r="AU55" s="71" t="s">
        <v>80</v>
      </c>
      <c r="AV55" s="71" t="s">
        <v>80</v>
      </c>
      <c r="AW55" s="71" t="s">
        <v>80</v>
      </c>
      <c r="AX55" s="71" t="s">
        <v>80</v>
      </c>
      <c r="AY55" s="71" t="s">
        <v>80</v>
      </c>
      <c r="AZ55" s="71" t="s">
        <v>80</v>
      </c>
      <c r="BA55" s="71" t="s">
        <v>80</v>
      </c>
      <c r="BB55" s="71" t="s">
        <v>80</v>
      </c>
      <c r="BC55" s="71"/>
    </row>
    <row r="56" spans="1:55" ht="15.6">
      <c r="A56" s="3" t="s">
        <v>50</v>
      </c>
      <c r="B56" s="9" t="s">
        <v>51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25" t="s">
        <v>80</v>
      </c>
      <c r="U56" s="25" t="s">
        <v>80</v>
      </c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 t="s">
        <v>80</v>
      </c>
      <c r="AU56" s="40" t="s">
        <v>80</v>
      </c>
      <c r="AV56" s="40" t="s">
        <v>80</v>
      </c>
      <c r="AW56" s="40" t="s">
        <v>80</v>
      </c>
      <c r="AX56" s="40" t="s">
        <v>80</v>
      </c>
      <c r="AY56" s="40" t="s">
        <v>80</v>
      </c>
      <c r="AZ56" s="40" t="s">
        <v>80</v>
      </c>
      <c r="BA56" s="40" t="s">
        <v>80</v>
      </c>
      <c r="BB56" s="40" t="s">
        <v>80</v>
      </c>
      <c r="BC56" s="35">
        <f t="shared" si="3"/>
        <v>0</v>
      </c>
    </row>
    <row r="57" spans="1:55" ht="15.6">
      <c r="A57" s="3" t="s">
        <v>154</v>
      </c>
      <c r="B57" s="9" t="s">
        <v>155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25" t="s">
        <v>80</v>
      </c>
      <c r="U57" s="25" t="s">
        <v>80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 t="s">
        <v>80</v>
      </c>
      <c r="AU57" s="40" t="s">
        <v>80</v>
      </c>
      <c r="AV57" s="40" t="s">
        <v>80</v>
      </c>
      <c r="AW57" s="40" t="s">
        <v>80</v>
      </c>
      <c r="AX57" s="40" t="s">
        <v>80</v>
      </c>
      <c r="AY57" s="40" t="s">
        <v>80</v>
      </c>
      <c r="AZ57" s="40" t="s">
        <v>80</v>
      </c>
      <c r="BA57" s="40" t="s">
        <v>80</v>
      </c>
      <c r="BB57" s="40" t="s">
        <v>80</v>
      </c>
      <c r="BC57" s="40"/>
    </row>
    <row r="58" spans="1:55" ht="15.6">
      <c r="A58" s="10" t="s">
        <v>54</v>
      </c>
      <c r="B58" s="8" t="s">
        <v>55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 t="s">
        <v>80</v>
      </c>
      <c r="U58" s="25" t="s">
        <v>80</v>
      </c>
      <c r="V58" s="35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35"/>
      <c r="AR58" s="35"/>
      <c r="AS58" s="35"/>
      <c r="AT58" s="35" t="s">
        <v>80</v>
      </c>
      <c r="AU58" s="40" t="s">
        <v>80</v>
      </c>
      <c r="AV58" s="40" t="s">
        <v>80</v>
      </c>
      <c r="AW58" s="40" t="s">
        <v>80</v>
      </c>
      <c r="AX58" s="40" t="s">
        <v>80</v>
      </c>
      <c r="AY58" s="40" t="s">
        <v>80</v>
      </c>
      <c r="AZ58" s="40" t="s">
        <v>80</v>
      </c>
      <c r="BA58" s="40" t="s">
        <v>80</v>
      </c>
      <c r="BB58" s="40" t="s">
        <v>80</v>
      </c>
      <c r="BC58" s="35">
        <f t="shared" si="3"/>
        <v>0</v>
      </c>
    </row>
    <row r="59" spans="1:55" ht="15.6">
      <c r="A59" s="5" t="s">
        <v>56</v>
      </c>
      <c r="B59" s="9" t="s">
        <v>57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25" t="s">
        <v>80</v>
      </c>
      <c r="U59" s="25" t="s">
        <v>80</v>
      </c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 t="s">
        <v>80</v>
      </c>
      <c r="AU59" s="40" t="s">
        <v>80</v>
      </c>
      <c r="AV59" s="40" t="s">
        <v>80</v>
      </c>
      <c r="AW59" s="40" t="s">
        <v>80</v>
      </c>
      <c r="AX59" s="40" t="s">
        <v>80</v>
      </c>
      <c r="AY59" s="40" t="s">
        <v>80</v>
      </c>
      <c r="AZ59" s="40" t="s">
        <v>80</v>
      </c>
      <c r="BA59" s="40" t="s">
        <v>80</v>
      </c>
      <c r="BB59" s="40" t="s">
        <v>80</v>
      </c>
      <c r="BC59" s="40"/>
    </row>
    <row r="60" spans="1:55" ht="15.6">
      <c r="A60" s="5" t="s">
        <v>96</v>
      </c>
      <c r="B60" s="9" t="s">
        <v>52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25" t="s">
        <v>80</v>
      </c>
      <c r="U60" s="25" t="s">
        <v>80</v>
      </c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 t="s">
        <v>80</v>
      </c>
      <c r="AU60" s="40" t="s">
        <v>80</v>
      </c>
      <c r="AV60" s="40" t="s">
        <v>80</v>
      </c>
      <c r="AW60" s="40" t="s">
        <v>80</v>
      </c>
      <c r="AX60" s="40" t="s">
        <v>80</v>
      </c>
      <c r="AY60" s="40" t="s">
        <v>80</v>
      </c>
      <c r="AZ60" s="40" t="s">
        <v>80</v>
      </c>
      <c r="BA60" s="40" t="s">
        <v>80</v>
      </c>
      <c r="BB60" s="40" t="s">
        <v>80</v>
      </c>
      <c r="BC60" s="35">
        <f t="shared" si="3"/>
        <v>0</v>
      </c>
    </row>
    <row r="61" spans="1:55" ht="15.6">
      <c r="A61" s="10" t="s">
        <v>59</v>
      </c>
      <c r="B61" s="8" t="s">
        <v>85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 t="s">
        <v>80</v>
      </c>
      <c r="U61" s="25" t="s">
        <v>80</v>
      </c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 t="s">
        <v>80</v>
      </c>
      <c r="AU61" s="40" t="s">
        <v>80</v>
      </c>
      <c r="AV61" s="40" t="s">
        <v>80</v>
      </c>
      <c r="AW61" s="40" t="s">
        <v>80</v>
      </c>
      <c r="AX61" s="40" t="s">
        <v>80</v>
      </c>
      <c r="AY61" s="40" t="s">
        <v>80</v>
      </c>
      <c r="AZ61" s="40" t="s">
        <v>80</v>
      </c>
      <c r="BA61" s="40" t="s">
        <v>80</v>
      </c>
      <c r="BB61" s="40" t="s">
        <v>80</v>
      </c>
      <c r="BC61" s="40"/>
    </row>
    <row r="62" spans="1:55" ht="31.2">
      <c r="A62" s="5" t="s">
        <v>60</v>
      </c>
      <c r="B62" s="11" t="s">
        <v>61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25" t="s">
        <v>80</v>
      </c>
      <c r="U62" s="25" t="s">
        <v>80</v>
      </c>
      <c r="V62" s="35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35"/>
      <c r="AR62" s="35"/>
      <c r="AS62" s="35"/>
      <c r="AT62" s="35" t="s">
        <v>80</v>
      </c>
      <c r="AU62" s="40" t="s">
        <v>80</v>
      </c>
      <c r="AV62" s="40" t="s">
        <v>80</v>
      </c>
      <c r="AW62" s="40" t="s">
        <v>80</v>
      </c>
      <c r="AX62" s="40" t="s">
        <v>80</v>
      </c>
      <c r="AY62" s="40" t="s">
        <v>80</v>
      </c>
      <c r="AZ62" s="40" t="s">
        <v>80</v>
      </c>
      <c r="BA62" s="40" t="s">
        <v>80</v>
      </c>
      <c r="BB62" s="40" t="s">
        <v>80</v>
      </c>
      <c r="BC62" s="35">
        <f t="shared" si="3"/>
        <v>0</v>
      </c>
    </row>
    <row r="63" spans="1:55" ht="15.6">
      <c r="A63" s="5" t="s">
        <v>62</v>
      </c>
      <c r="B63" s="9" t="s">
        <v>88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25" t="s">
        <v>80</v>
      </c>
      <c r="U63" s="25" t="s">
        <v>80</v>
      </c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 t="s">
        <v>80</v>
      </c>
      <c r="AU63" s="40" t="s">
        <v>80</v>
      </c>
      <c r="AV63" s="40" t="s">
        <v>80</v>
      </c>
      <c r="AW63" s="40" t="s">
        <v>80</v>
      </c>
      <c r="AX63" s="40" t="s">
        <v>80</v>
      </c>
      <c r="AY63" s="40" t="s">
        <v>80</v>
      </c>
      <c r="AZ63" s="40" t="s">
        <v>80</v>
      </c>
      <c r="BA63" s="40" t="s">
        <v>80</v>
      </c>
      <c r="BB63" s="40" t="s">
        <v>80</v>
      </c>
      <c r="BC63" s="40"/>
    </row>
    <row r="64" spans="1:55" ht="26.4">
      <c r="A64" s="29" t="s">
        <v>63</v>
      </c>
      <c r="B64" s="29" t="s">
        <v>212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 t="s">
        <v>80</v>
      </c>
      <c r="U64" s="25" t="s">
        <v>80</v>
      </c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 t="s">
        <v>80</v>
      </c>
      <c r="AU64" s="25" t="s">
        <v>80</v>
      </c>
      <c r="AV64" s="25" t="s">
        <v>80</v>
      </c>
      <c r="AW64" s="25" t="s">
        <v>80</v>
      </c>
      <c r="AX64" s="25" t="s">
        <v>80</v>
      </c>
      <c r="AY64" s="25" t="s">
        <v>80</v>
      </c>
      <c r="AZ64" s="25" t="s">
        <v>80</v>
      </c>
      <c r="BA64" s="25" t="s">
        <v>80</v>
      </c>
      <c r="BB64" s="25" t="s">
        <v>80</v>
      </c>
      <c r="BC64" s="25">
        <f t="shared" si="3"/>
        <v>0</v>
      </c>
    </row>
    <row r="65" spans="1:69">
      <c r="A65" s="24" t="s">
        <v>64</v>
      </c>
      <c r="B65" s="24" t="s">
        <v>213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25" t="s">
        <v>80</v>
      </c>
      <c r="U65" s="25" t="s">
        <v>80</v>
      </c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 t="s">
        <v>80</v>
      </c>
      <c r="AU65" s="40" t="s">
        <v>80</v>
      </c>
      <c r="AV65" s="40" t="s">
        <v>80</v>
      </c>
      <c r="AW65" s="40" t="s">
        <v>80</v>
      </c>
      <c r="AX65" s="40" t="s">
        <v>80</v>
      </c>
      <c r="AY65" s="40" t="s">
        <v>80</v>
      </c>
      <c r="AZ65" s="40" t="s">
        <v>80</v>
      </c>
      <c r="BA65" s="40" t="s">
        <v>80</v>
      </c>
      <c r="BB65" s="40" t="s">
        <v>80</v>
      </c>
      <c r="BC65" s="40"/>
    </row>
    <row r="66" spans="1:69">
      <c r="A66" s="24" t="s">
        <v>65</v>
      </c>
      <c r="B66" s="24" t="s">
        <v>87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25" t="s">
        <v>80</v>
      </c>
      <c r="U66" s="25" t="s">
        <v>80</v>
      </c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 t="s">
        <v>80</v>
      </c>
      <c r="AU66" s="35" t="s">
        <v>80</v>
      </c>
      <c r="AV66" s="35" t="s">
        <v>80</v>
      </c>
      <c r="AW66" s="35" t="s">
        <v>80</v>
      </c>
      <c r="AX66" s="35" t="s">
        <v>80</v>
      </c>
      <c r="AY66" s="35" t="s">
        <v>80</v>
      </c>
      <c r="AZ66" s="35" t="s">
        <v>80</v>
      </c>
      <c r="BA66" s="35" t="s">
        <v>80</v>
      </c>
      <c r="BB66" s="35" t="s">
        <v>80</v>
      </c>
      <c r="BC66" s="35">
        <f t="shared" si="3"/>
        <v>0</v>
      </c>
    </row>
    <row r="67" spans="1:69" s="59" customFormat="1">
      <c r="A67" s="29" t="s">
        <v>206</v>
      </c>
      <c r="B67" s="29" t="s">
        <v>207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69" s="79" customFormat="1">
      <c r="A68" s="24" t="s">
        <v>157</v>
      </c>
      <c r="B68" s="24" t="s">
        <v>208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78"/>
      <c r="U68" s="78"/>
      <c r="V68" s="123">
        <v>4</v>
      </c>
      <c r="W68" s="123">
        <v>6</v>
      </c>
      <c r="X68" s="123">
        <v>4</v>
      </c>
      <c r="Y68" s="123">
        <v>4</v>
      </c>
      <c r="Z68" s="123">
        <v>4</v>
      </c>
      <c r="AA68" s="123">
        <v>4</v>
      </c>
      <c r="AB68" s="123">
        <v>4</v>
      </c>
      <c r="AC68" s="123">
        <v>4</v>
      </c>
      <c r="AD68" s="123">
        <v>4</v>
      </c>
      <c r="AE68" s="123">
        <v>4</v>
      </c>
      <c r="AF68" s="123">
        <v>4</v>
      </c>
      <c r="AG68" s="123">
        <v>4</v>
      </c>
      <c r="AH68" s="123">
        <v>4</v>
      </c>
      <c r="AI68" s="123">
        <v>4</v>
      </c>
      <c r="AJ68" s="123">
        <v>4</v>
      </c>
      <c r="AK68" s="123">
        <v>4</v>
      </c>
      <c r="AL68" s="123">
        <v>4</v>
      </c>
      <c r="AM68" s="123">
        <v>4</v>
      </c>
      <c r="AN68" s="123">
        <v>6</v>
      </c>
      <c r="AO68" s="122"/>
      <c r="AP68" s="122"/>
      <c r="AQ68" s="122"/>
      <c r="AR68" s="122"/>
      <c r="AS68" s="122"/>
      <c r="AT68" s="127"/>
      <c r="AU68" s="127"/>
      <c r="AV68" s="127"/>
      <c r="AW68" s="127"/>
      <c r="AX68" s="127"/>
      <c r="AY68" s="127"/>
      <c r="AZ68" s="127"/>
      <c r="BA68" s="127"/>
      <c r="BB68" s="127"/>
      <c r="BC68" s="133">
        <f>SUM(V68:AS68)</f>
        <v>80</v>
      </c>
      <c r="BD68" s="128"/>
    </row>
    <row r="69" spans="1:69">
      <c r="A69" s="24" t="s">
        <v>209</v>
      </c>
      <c r="B69" s="24" t="s">
        <v>210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22" t="s">
        <v>80</v>
      </c>
      <c r="U69" s="22" t="s">
        <v>80</v>
      </c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3">
        <v>36</v>
      </c>
      <c r="AP69" s="123">
        <v>36</v>
      </c>
      <c r="AQ69" s="123">
        <v>36</v>
      </c>
      <c r="AR69" s="123">
        <v>36</v>
      </c>
      <c r="AS69" s="122"/>
      <c r="AT69" s="127" t="s">
        <v>80</v>
      </c>
      <c r="AU69" s="127" t="s">
        <v>80</v>
      </c>
      <c r="AV69" s="127" t="s">
        <v>80</v>
      </c>
      <c r="AW69" s="127" t="s">
        <v>80</v>
      </c>
      <c r="AX69" s="127" t="s">
        <v>80</v>
      </c>
      <c r="AY69" s="127" t="s">
        <v>80</v>
      </c>
      <c r="AZ69" s="127" t="s">
        <v>80</v>
      </c>
      <c r="BA69" s="127" t="s">
        <v>80</v>
      </c>
      <c r="BB69" s="127" t="s">
        <v>80</v>
      </c>
      <c r="BC69" s="133">
        <f>SUM(V69:AS69)</f>
        <v>144</v>
      </c>
      <c r="BD69" s="129"/>
    </row>
    <row r="70" spans="1:69">
      <c r="A70" s="24" t="s">
        <v>103</v>
      </c>
      <c r="B70" s="30" t="s">
        <v>87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25" t="s">
        <v>80</v>
      </c>
      <c r="U70" s="25" t="s">
        <v>80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 t="s">
        <v>80</v>
      </c>
      <c r="AU70" s="40" t="s">
        <v>80</v>
      </c>
      <c r="AV70" s="40" t="s">
        <v>80</v>
      </c>
      <c r="AW70" s="40" t="s">
        <v>80</v>
      </c>
      <c r="AX70" s="40" t="s">
        <v>80</v>
      </c>
      <c r="AY70" s="40" t="s">
        <v>80</v>
      </c>
      <c r="AZ70" s="40" t="s">
        <v>80</v>
      </c>
      <c r="BA70" s="40" t="s">
        <v>80</v>
      </c>
      <c r="BB70" s="40" t="s">
        <v>80</v>
      </c>
      <c r="BC70" s="35">
        <f>SUM(C70:AT70)</f>
        <v>0</v>
      </c>
    </row>
    <row r="71" spans="1:69">
      <c r="A71" s="24" t="s">
        <v>67</v>
      </c>
      <c r="B71" s="30" t="s">
        <v>180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25" t="s">
        <v>80</v>
      </c>
      <c r="U71" s="25" t="s">
        <v>80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 t="s">
        <v>80</v>
      </c>
      <c r="AU71" s="40" t="s">
        <v>80</v>
      </c>
      <c r="AV71" s="40" t="s">
        <v>80</v>
      </c>
      <c r="AW71" s="40" t="s">
        <v>80</v>
      </c>
      <c r="AX71" s="40" t="s">
        <v>80</v>
      </c>
      <c r="AY71" s="40" t="s">
        <v>80</v>
      </c>
      <c r="AZ71" s="40" t="s">
        <v>80</v>
      </c>
      <c r="BA71" s="40" t="s">
        <v>80</v>
      </c>
      <c r="BB71" s="40" t="s">
        <v>80</v>
      </c>
      <c r="BC71" s="40"/>
    </row>
    <row r="72" spans="1:69" ht="15.6">
      <c r="A72" s="26" t="s">
        <v>151</v>
      </c>
      <c r="B72" s="31" t="s">
        <v>2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 t="s">
        <v>80</v>
      </c>
      <c r="U72" s="50" t="s">
        <v>80</v>
      </c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 t="s">
        <v>80</v>
      </c>
      <c r="AU72" s="50" t="s">
        <v>80</v>
      </c>
      <c r="AV72" s="50" t="s">
        <v>80</v>
      </c>
      <c r="AW72" s="50" t="s">
        <v>80</v>
      </c>
      <c r="AX72" s="50" t="s">
        <v>80</v>
      </c>
      <c r="AY72" s="50" t="s">
        <v>80</v>
      </c>
      <c r="AZ72" s="50" t="s">
        <v>80</v>
      </c>
      <c r="BA72" s="50" t="s">
        <v>80</v>
      </c>
      <c r="BB72" s="50" t="s">
        <v>80</v>
      </c>
      <c r="BC72" s="50"/>
    </row>
    <row r="73" spans="1:69" ht="13.2" customHeight="1">
      <c r="A73" s="144" t="s">
        <v>181</v>
      </c>
      <c r="B73" s="145"/>
      <c r="C73" s="81">
        <f t="shared" ref="C73:K73" si="4">C9+C26+SUM(C27:C72)</f>
        <v>36</v>
      </c>
      <c r="D73" s="81">
        <f t="shared" si="4"/>
        <v>36</v>
      </c>
      <c r="E73" s="81">
        <f t="shared" si="4"/>
        <v>36</v>
      </c>
      <c r="F73" s="81">
        <f t="shared" si="4"/>
        <v>36</v>
      </c>
      <c r="G73" s="81">
        <f t="shared" si="4"/>
        <v>36</v>
      </c>
      <c r="H73" s="81">
        <f t="shared" si="4"/>
        <v>36</v>
      </c>
      <c r="I73" s="81">
        <f t="shared" si="4"/>
        <v>36</v>
      </c>
      <c r="J73" s="81">
        <f t="shared" si="4"/>
        <v>36</v>
      </c>
      <c r="K73" s="81">
        <f t="shared" si="4"/>
        <v>36</v>
      </c>
      <c r="L73" s="81">
        <f>SUM(L27:L72)</f>
        <v>36</v>
      </c>
      <c r="M73" s="81">
        <f t="shared" ref="M73:R73" si="5">M9+M26+SUM(M27:M72)</f>
        <v>36</v>
      </c>
      <c r="N73" s="81">
        <f t="shared" si="5"/>
        <v>36</v>
      </c>
      <c r="O73" s="81">
        <f t="shared" si="5"/>
        <v>36</v>
      </c>
      <c r="P73" s="81">
        <f t="shared" si="5"/>
        <v>36</v>
      </c>
      <c r="Q73" s="81">
        <f t="shared" si="5"/>
        <v>36</v>
      </c>
      <c r="R73" s="81">
        <f t="shared" si="5"/>
        <v>36</v>
      </c>
      <c r="S73" s="81">
        <f>SUM(S27:S72)</f>
        <v>36</v>
      </c>
      <c r="T73" s="82" t="s">
        <v>80</v>
      </c>
      <c r="U73" s="82" t="s">
        <v>80</v>
      </c>
      <c r="V73" s="81">
        <f t="shared" ref="V73:AR73" si="6">SUM(V27:V72)</f>
        <v>36</v>
      </c>
      <c r="W73" s="81">
        <f t="shared" si="6"/>
        <v>36</v>
      </c>
      <c r="X73" s="81">
        <f t="shared" si="6"/>
        <v>36</v>
      </c>
      <c r="Y73" s="81">
        <f t="shared" si="6"/>
        <v>36</v>
      </c>
      <c r="Z73" s="81">
        <f t="shared" si="6"/>
        <v>36</v>
      </c>
      <c r="AA73" s="81">
        <f t="shared" si="6"/>
        <v>36</v>
      </c>
      <c r="AB73" s="81">
        <f t="shared" si="6"/>
        <v>36</v>
      </c>
      <c r="AC73" s="81">
        <f t="shared" si="6"/>
        <v>36</v>
      </c>
      <c r="AD73" s="81">
        <f t="shared" si="6"/>
        <v>36</v>
      </c>
      <c r="AE73" s="81">
        <f t="shared" si="6"/>
        <v>36</v>
      </c>
      <c r="AF73" s="81">
        <f t="shared" si="6"/>
        <v>36</v>
      </c>
      <c r="AG73" s="81">
        <f t="shared" si="6"/>
        <v>36</v>
      </c>
      <c r="AH73" s="81">
        <f t="shared" si="6"/>
        <v>36</v>
      </c>
      <c r="AI73" s="81">
        <f t="shared" si="6"/>
        <v>36</v>
      </c>
      <c r="AJ73" s="81">
        <f t="shared" si="6"/>
        <v>36</v>
      </c>
      <c r="AK73" s="81">
        <f t="shared" si="6"/>
        <v>36</v>
      </c>
      <c r="AL73" s="81">
        <f t="shared" si="6"/>
        <v>36</v>
      </c>
      <c r="AM73" s="81">
        <f t="shared" si="6"/>
        <v>36</v>
      </c>
      <c r="AN73" s="81">
        <f t="shared" si="6"/>
        <v>36</v>
      </c>
      <c r="AO73" s="81">
        <f t="shared" si="6"/>
        <v>36</v>
      </c>
      <c r="AP73" s="81">
        <f t="shared" si="6"/>
        <v>36</v>
      </c>
      <c r="AQ73" s="81">
        <f t="shared" si="6"/>
        <v>36</v>
      </c>
      <c r="AR73" s="81">
        <f t="shared" si="6"/>
        <v>36</v>
      </c>
      <c r="AS73" s="81"/>
      <c r="AT73" s="81" t="s">
        <v>80</v>
      </c>
      <c r="AU73" s="81" t="s">
        <v>80</v>
      </c>
      <c r="AV73" s="81" t="s">
        <v>80</v>
      </c>
      <c r="AW73" s="81" t="s">
        <v>80</v>
      </c>
      <c r="AX73" s="81" t="s">
        <v>80</v>
      </c>
      <c r="AY73" s="81" t="s">
        <v>80</v>
      </c>
      <c r="AZ73" s="81" t="s">
        <v>80</v>
      </c>
      <c r="BA73" s="81" t="s">
        <v>80</v>
      </c>
      <c r="BB73" s="81" t="s">
        <v>80</v>
      </c>
      <c r="BC73" s="81"/>
    </row>
    <row r="74" spans="1:69" s="45" customFormat="1" ht="15.6" customHeight="1">
      <c r="A74" s="18"/>
      <c r="B74" s="18"/>
      <c r="C74" s="32"/>
      <c r="D74" s="32"/>
      <c r="E74" s="32"/>
      <c r="F74" s="32"/>
      <c r="G74" s="32"/>
      <c r="H74" s="32"/>
      <c r="I74" s="32"/>
      <c r="J74" s="32"/>
      <c r="K74" s="32">
        <f>SUM(K72,K27)</f>
        <v>0</v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69" s="63" customFormat="1" ht="15.6" customHeight="1">
      <c r="A75" s="18"/>
      <c r="B75" s="18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69" s="63" customFormat="1" ht="15.6">
      <c r="A76" s="18"/>
      <c r="B76" s="18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8" spans="1:69">
      <c r="BA78" s="134">
        <v>4</v>
      </c>
      <c r="BB78" s="135">
        <v>2</v>
      </c>
      <c r="BC78" s="135">
        <v>4</v>
      </c>
      <c r="BD78" s="135">
        <v>2</v>
      </c>
      <c r="BE78" s="135">
        <v>4</v>
      </c>
      <c r="BF78" s="135">
        <v>2</v>
      </c>
      <c r="BG78" s="135">
        <v>4</v>
      </c>
      <c r="BH78" s="135">
        <v>2</v>
      </c>
      <c r="BI78" s="135">
        <v>4</v>
      </c>
      <c r="BJ78" s="135">
        <v>2</v>
      </c>
      <c r="BK78" s="135">
        <v>4</v>
      </c>
      <c r="BL78" s="135">
        <v>2</v>
      </c>
      <c r="BM78" s="135">
        <v>4</v>
      </c>
      <c r="BN78" s="135">
        <v>2</v>
      </c>
      <c r="BO78" s="135">
        <v>4</v>
      </c>
      <c r="BP78" s="135">
        <v>2</v>
      </c>
      <c r="BQ78" s="135">
        <v>3</v>
      </c>
    </row>
    <row r="81" spans="6:7">
      <c r="F81" s="32">
        <f>102/17</f>
        <v>6</v>
      </c>
      <c r="G81" s="32">
        <f>132/22</f>
        <v>6</v>
      </c>
    </row>
  </sheetData>
  <mergeCells count="27">
    <mergeCell ref="A9:B9"/>
    <mergeCell ref="AP3:AS3"/>
    <mergeCell ref="A73:B73"/>
    <mergeCell ref="AT3:AT4"/>
    <mergeCell ref="AU3:AW3"/>
    <mergeCell ref="A3:A8"/>
    <mergeCell ref="B3:B8"/>
    <mergeCell ref="G3:G4"/>
    <mergeCell ref="H3:J3"/>
    <mergeCell ref="K3:K4"/>
    <mergeCell ref="C7:AS7"/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C3:F3"/>
  </mergeCells>
  <conditionalFormatting sqref="A10:A25">
    <cfRule type="expression" dxfId="11" priority="17" stopIfTrue="1">
      <formula>#REF!=1</formula>
    </cfRule>
  </conditionalFormatting>
  <conditionalFormatting sqref="B10:B25">
    <cfRule type="expression" dxfId="10" priority="15" stopIfTrue="1">
      <formula>#REF!&gt;0</formula>
    </cfRule>
    <cfRule type="expression" dxfId="9" priority="16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34"/>
  <sheetViews>
    <sheetView workbookViewId="0">
      <selection activeCell="A2" sqref="A2"/>
    </sheetView>
  </sheetViews>
  <sheetFormatPr defaultColWidth="9.109375" defaultRowHeight="13.2"/>
  <cols>
    <col min="1" max="1" width="12.5546875" style="18" customWidth="1"/>
    <col min="2" max="2" width="82.5546875" style="18" customWidth="1"/>
    <col min="3" max="45" width="5.109375" style="32" customWidth="1"/>
    <col min="46" max="55" width="5.109375" style="18" customWidth="1"/>
    <col min="56" max="56" width="11.6640625" style="18" bestFit="1" customWidth="1"/>
    <col min="57" max="16384" width="9.109375" style="18"/>
  </cols>
  <sheetData>
    <row r="1" spans="1:56" s="14" customFormat="1" ht="18">
      <c r="A1" s="13" t="s">
        <v>186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56" s="14" customFormat="1" ht="18">
      <c r="A2" s="13" t="s">
        <v>177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56">
      <c r="A3" s="141" t="s">
        <v>3</v>
      </c>
      <c r="B3" s="141" t="s">
        <v>105</v>
      </c>
      <c r="C3" s="139" t="s">
        <v>68</v>
      </c>
      <c r="D3" s="139"/>
      <c r="E3" s="139"/>
      <c r="F3" s="139"/>
      <c r="G3" s="138" t="s">
        <v>106</v>
      </c>
      <c r="H3" s="139" t="s">
        <v>69</v>
      </c>
      <c r="I3" s="139"/>
      <c r="J3" s="139"/>
      <c r="K3" s="138" t="s">
        <v>107</v>
      </c>
      <c r="L3" s="139" t="s">
        <v>70</v>
      </c>
      <c r="M3" s="139"/>
      <c r="N3" s="139"/>
      <c r="O3" s="37"/>
      <c r="P3" s="139" t="s">
        <v>71</v>
      </c>
      <c r="Q3" s="139"/>
      <c r="R3" s="139"/>
      <c r="S3" s="139"/>
      <c r="T3" s="138" t="s">
        <v>108</v>
      </c>
      <c r="U3" s="139" t="s">
        <v>72</v>
      </c>
      <c r="V3" s="139"/>
      <c r="W3" s="139"/>
      <c r="X3" s="138" t="s">
        <v>109</v>
      </c>
      <c r="Y3" s="139" t="s">
        <v>73</v>
      </c>
      <c r="Z3" s="139"/>
      <c r="AA3" s="139"/>
      <c r="AB3" s="138" t="s">
        <v>110</v>
      </c>
      <c r="AC3" s="139" t="s">
        <v>74</v>
      </c>
      <c r="AD3" s="139"/>
      <c r="AE3" s="139"/>
      <c r="AF3" s="139"/>
      <c r="AG3" s="138" t="s">
        <v>111</v>
      </c>
      <c r="AH3" s="139" t="s">
        <v>75</v>
      </c>
      <c r="AI3" s="139"/>
      <c r="AJ3" s="139"/>
      <c r="AK3" s="138" t="s">
        <v>112</v>
      </c>
      <c r="AL3" s="139" t="s">
        <v>76</v>
      </c>
      <c r="AM3" s="139"/>
      <c r="AN3" s="139"/>
      <c r="AO3" s="139"/>
      <c r="AP3" s="139" t="s">
        <v>77</v>
      </c>
      <c r="AQ3" s="139"/>
      <c r="AR3" s="139"/>
      <c r="AS3" s="139"/>
      <c r="AT3" s="138" t="s">
        <v>113</v>
      </c>
      <c r="AU3" s="139" t="s">
        <v>78</v>
      </c>
      <c r="AV3" s="139"/>
      <c r="AW3" s="139"/>
      <c r="AX3" s="138" t="s">
        <v>114</v>
      </c>
      <c r="AY3" s="139" t="s">
        <v>79</v>
      </c>
      <c r="AZ3" s="139"/>
      <c r="BA3" s="139"/>
      <c r="BB3" s="139"/>
      <c r="BC3" s="39"/>
      <c r="BD3" s="17"/>
    </row>
    <row r="4" spans="1:56" ht="70.95" customHeight="1">
      <c r="A4" s="141"/>
      <c r="B4" s="141"/>
      <c r="C4" s="36" t="s">
        <v>115</v>
      </c>
      <c r="D4" s="36" t="s">
        <v>116</v>
      </c>
      <c r="E4" s="36" t="s">
        <v>117</v>
      </c>
      <c r="F4" s="36" t="s">
        <v>118</v>
      </c>
      <c r="G4" s="138"/>
      <c r="H4" s="36" t="s">
        <v>119</v>
      </c>
      <c r="I4" s="36" t="s">
        <v>120</v>
      </c>
      <c r="J4" s="36" t="s">
        <v>121</v>
      </c>
      <c r="K4" s="138"/>
      <c r="L4" s="36" t="s">
        <v>122</v>
      </c>
      <c r="M4" s="36" t="s">
        <v>123</v>
      </c>
      <c r="N4" s="36" t="s">
        <v>124</v>
      </c>
      <c r="O4" s="36" t="s">
        <v>125</v>
      </c>
      <c r="P4" s="36" t="s">
        <v>115</v>
      </c>
      <c r="Q4" s="36" t="s">
        <v>116</v>
      </c>
      <c r="R4" s="36" t="s">
        <v>117</v>
      </c>
      <c r="S4" s="36" t="s">
        <v>118</v>
      </c>
      <c r="T4" s="138"/>
      <c r="U4" s="36" t="s">
        <v>126</v>
      </c>
      <c r="V4" s="36" t="s">
        <v>127</v>
      </c>
      <c r="W4" s="36" t="s">
        <v>128</v>
      </c>
      <c r="X4" s="138"/>
      <c r="Y4" s="36" t="s">
        <v>129</v>
      </c>
      <c r="Z4" s="36" t="s">
        <v>130</v>
      </c>
      <c r="AA4" s="36" t="s">
        <v>131</v>
      </c>
      <c r="AB4" s="138"/>
      <c r="AC4" s="36" t="s">
        <v>129</v>
      </c>
      <c r="AD4" s="36" t="s">
        <v>130</v>
      </c>
      <c r="AE4" s="36" t="s">
        <v>131</v>
      </c>
      <c r="AF4" s="36" t="s">
        <v>132</v>
      </c>
      <c r="AG4" s="138"/>
      <c r="AH4" s="36" t="s">
        <v>119</v>
      </c>
      <c r="AI4" s="36" t="s">
        <v>120</v>
      </c>
      <c r="AJ4" s="36" t="s">
        <v>121</v>
      </c>
      <c r="AK4" s="138"/>
      <c r="AL4" s="36" t="s">
        <v>133</v>
      </c>
      <c r="AM4" s="36" t="s">
        <v>134</v>
      </c>
      <c r="AN4" s="36" t="s">
        <v>135</v>
      </c>
      <c r="AO4" s="36" t="s">
        <v>136</v>
      </c>
      <c r="AP4" s="36" t="s">
        <v>115</v>
      </c>
      <c r="AQ4" s="36" t="s">
        <v>116</v>
      </c>
      <c r="AR4" s="36" t="s">
        <v>117</v>
      </c>
      <c r="AS4" s="36" t="s">
        <v>118</v>
      </c>
      <c r="AT4" s="138"/>
      <c r="AU4" s="36" t="s">
        <v>119</v>
      </c>
      <c r="AV4" s="36" t="s">
        <v>120</v>
      </c>
      <c r="AW4" s="36" t="s">
        <v>121</v>
      </c>
      <c r="AX4" s="138"/>
      <c r="AY4" s="36" t="s">
        <v>122</v>
      </c>
      <c r="AZ4" s="36" t="s">
        <v>123</v>
      </c>
      <c r="BA4" s="36" t="s">
        <v>124</v>
      </c>
      <c r="BB4" s="20" t="s">
        <v>137</v>
      </c>
      <c r="BC4" s="20" t="s">
        <v>164</v>
      </c>
      <c r="BD4" s="17"/>
    </row>
    <row r="5" spans="1:56">
      <c r="A5" s="141"/>
      <c r="B5" s="141"/>
      <c r="C5" s="140" t="s">
        <v>138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6">
      <c r="A6" s="141"/>
      <c r="B6" s="141"/>
      <c r="C6" s="38">
        <v>35</v>
      </c>
      <c r="D6" s="38">
        <v>36</v>
      </c>
      <c r="E6" s="38">
        <v>37</v>
      </c>
      <c r="F6" s="38">
        <v>38</v>
      </c>
      <c r="G6" s="38">
        <v>39</v>
      </c>
      <c r="H6" s="38">
        <v>40</v>
      </c>
      <c r="I6" s="38">
        <v>41</v>
      </c>
      <c r="J6" s="38">
        <v>42</v>
      </c>
      <c r="K6" s="38">
        <v>43</v>
      </c>
      <c r="L6" s="38">
        <v>44</v>
      </c>
      <c r="M6" s="38">
        <v>45</v>
      </c>
      <c r="N6" s="38">
        <v>46</v>
      </c>
      <c r="O6" s="38">
        <v>47</v>
      </c>
      <c r="P6" s="38">
        <v>48</v>
      </c>
      <c r="Q6" s="38">
        <v>49</v>
      </c>
      <c r="R6" s="38">
        <v>50</v>
      </c>
      <c r="S6" s="38">
        <v>51</v>
      </c>
      <c r="T6" s="38">
        <v>52</v>
      </c>
      <c r="U6" s="38">
        <v>1</v>
      </c>
      <c r="V6" s="38">
        <v>2</v>
      </c>
      <c r="W6" s="38">
        <v>3</v>
      </c>
      <c r="X6" s="38">
        <v>4</v>
      </c>
      <c r="Y6" s="38">
        <v>5</v>
      </c>
      <c r="Z6" s="38">
        <v>6</v>
      </c>
      <c r="AA6" s="38">
        <v>7</v>
      </c>
      <c r="AB6" s="38">
        <v>8</v>
      </c>
      <c r="AC6" s="38">
        <v>9</v>
      </c>
      <c r="AD6" s="38">
        <v>10</v>
      </c>
      <c r="AE6" s="38">
        <v>11</v>
      </c>
      <c r="AF6" s="38">
        <v>12</v>
      </c>
      <c r="AG6" s="38">
        <v>13</v>
      </c>
      <c r="AH6" s="38">
        <v>14</v>
      </c>
      <c r="AI6" s="38">
        <v>15</v>
      </c>
      <c r="AJ6" s="38">
        <v>16</v>
      </c>
      <c r="AK6" s="38">
        <v>17</v>
      </c>
      <c r="AL6" s="38">
        <v>18</v>
      </c>
      <c r="AM6" s="38">
        <v>19</v>
      </c>
      <c r="AN6" s="38">
        <v>20</v>
      </c>
      <c r="AO6" s="38">
        <v>21</v>
      </c>
      <c r="AP6" s="38">
        <v>22</v>
      </c>
      <c r="AQ6" s="38">
        <v>23</v>
      </c>
      <c r="AR6" s="38">
        <v>24</v>
      </c>
      <c r="AS6" s="38">
        <v>25</v>
      </c>
      <c r="AT6" s="38">
        <v>26</v>
      </c>
      <c r="AU6" s="38">
        <v>27</v>
      </c>
      <c r="AV6" s="17"/>
      <c r="AW6" s="17"/>
      <c r="AX6" s="17"/>
      <c r="AY6" s="17"/>
      <c r="AZ6" s="17"/>
      <c r="BA6" s="17"/>
      <c r="BB6" s="17"/>
      <c r="BC6" s="17"/>
      <c r="BD6" s="17"/>
    </row>
    <row r="7" spans="1:56">
      <c r="A7" s="141"/>
      <c r="B7" s="141"/>
      <c r="C7" s="140" t="s">
        <v>139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38"/>
      <c r="AU7" s="38"/>
      <c r="AV7" s="17"/>
      <c r="AW7" s="17"/>
      <c r="AX7" s="17"/>
      <c r="AY7" s="17"/>
      <c r="AZ7" s="17"/>
      <c r="BA7" s="17"/>
      <c r="BB7" s="17"/>
      <c r="BC7" s="17"/>
      <c r="BD7" s="17"/>
    </row>
    <row r="8" spans="1:56">
      <c r="A8" s="141"/>
      <c r="B8" s="141"/>
      <c r="C8" s="38">
        <v>1</v>
      </c>
      <c r="D8" s="38">
        <v>2</v>
      </c>
      <c r="E8" s="38">
        <v>3</v>
      </c>
      <c r="F8" s="38">
        <v>4</v>
      </c>
      <c r="G8" s="38">
        <v>5</v>
      </c>
      <c r="H8" s="38">
        <v>6</v>
      </c>
      <c r="I8" s="38">
        <v>7</v>
      </c>
      <c r="J8" s="38">
        <v>8</v>
      </c>
      <c r="K8" s="38">
        <v>9</v>
      </c>
      <c r="L8" s="38">
        <v>10</v>
      </c>
      <c r="M8" s="38">
        <v>11</v>
      </c>
      <c r="N8" s="38">
        <v>12</v>
      </c>
      <c r="O8" s="38">
        <v>13</v>
      </c>
      <c r="P8" s="38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38">
        <v>25</v>
      </c>
      <c r="AB8" s="38">
        <v>26</v>
      </c>
      <c r="AC8" s="38">
        <v>27</v>
      </c>
      <c r="AD8" s="38">
        <v>28</v>
      </c>
      <c r="AE8" s="38">
        <v>29</v>
      </c>
      <c r="AF8" s="38">
        <v>30</v>
      </c>
      <c r="AG8" s="38">
        <v>31</v>
      </c>
      <c r="AH8" s="38">
        <v>32</v>
      </c>
      <c r="AI8" s="38">
        <v>33</v>
      </c>
      <c r="AJ8" s="38">
        <v>34</v>
      </c>
      <c r="AK8" s="38">
        <v>35</v>
      </c>
      <c r="AL8" s="38">
        <v>36</v>
      </c>
      <c r="AM8" s="38">
        <v>37</v>
      </c>
      <c r="AN8" s="38">
        <v>38</v>
      </c>
      <c r="AO8" s="38">
        <v>39</v>
      </c>
      <c r="AP8" s="38">
        <v>40</v>
      </c>
      <c r="AQ8" s="38">
        <v>41</v>
      </c>
      <c r="AR8" s="38">
        <v>42</v>
      </c>
      <c r="AS8" s="38">
        <v>43</v>
      </c>
      <c r="AT8" s="38">
        <v>44</v>
      </c>
      <c r="AU8" s="38">
        <v>45</v>
      </c>
      <c r="AV8" s="17"/>
      <c r="AW8" s="17"/>
      <c r="AX8" s="17"/>
      <c r="AY8" s="17"/>
      <c r="AZ8" s="17"/>
      <c r="BA8" s="17"/>
      <c r="BB8" s="17"/>
      <c r="BC8" s="17"/>
      <c r="BD8" s="17"/>
    </row>
    <row r="9" spans="1:56" s="23" customFormat="1">
      <c r="A9" s="142" t="s">
        <v>140</v>
      </c>
      <c r="B9" s="142"/>
      <c r="C9" s="22">
        <f>C10+C12+C14+C16+C18+C20+C22+C24+C26+C28+C30+C31+C33+C35+C39</f>
        <v>0</v>
      </c>
      <c r="D9" s="22">
        <f t="shared" ref="D9:S9" si="0">D10+D12+D14+D16+D18+D20+D22+D24+D26+D28+D30+D31+D33+D37+D41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22">
        <f t="shared" si="0"/>
        <v>0</v>
      </c>
      <c r="S9" s="22">
        <f t="shared" si="0"/>
        <v>0</v>
      </c>
      <c r="T9" s="22" t="s">
        <v>80</v>
      </c>
      <c r="U9" s="22" t="s">
        <v>80</v>
      </c>
      <c r="V9" s="22">
        <f>V10+V12+V14+V16+V18+V20+V22+V24+V26+V28+V30+V33++V31+V35+V39</f>
        <v>0</v>
      </c>
      <c r="W9" s="22">
        <f t="shared" ref="W9:AQ9" si="1">W10+W12+W14+W16+W18+W20+W22+W24+W26+W28+W30+W33++W31+W35+W39</f>
        <v>0</v>
      </c>
      <c r="X9" s="22">
        <f t="shared" si="1"/>
        <v>0</v>
      </c>
      <c r="Y9" s="22">
        <f t="shared" si="1"/>
        <v>0</v>
      </c>
      <c r="Z9" s="22">
        <f t="shared" si="1"/>
        <v>0</v>
      </c>
      <c r="AA9" s="22">
        <f t="shared" si="1"/>
        <v>0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0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22">
        <f>SUM(AR10:AR43)</f>
        <v>0</v>
      </c>
      <c r="AS9" s="22">
        <f>SUM(AS10:AS43)</f>
        <v>0</v>
      </c>
      <c r="AT9" s="22" t="s">
        <v>80</v>
      </c>
      <c r="AU9" s="22" t="s">
        <v>80</v>
      </c>
      <c r="AV9" s="22" t="s">
        <v>80</v>
      </c>
      <c r="AW9" s="22" t="s">
        <v>80</v>
      </c>
      <c r="AX9" s="22" t="s">
        <v>80</v>
      </c>
      <c r="AY9" s="22" t="s">
        <v>80</v>
      </c>
      <c r="AZ9" s="22" t="s">
        <v>80</v>
      </c>
      <c r="BA9" s="22" t="s">
        <v>80</v>
      </c>
      <c r="BB9" s="22" t="s">
        <v>80</v>
      </c>
      <c r="BC9" s="22"/>
      <c r="BD9" s="22">
        <v>36</v>
      </c>
    </row>
    <row r="10" spans="1:56" ht="15.6">
      <c r="A10" s="88" t="s">
        <v>187</v>
      </c>
      <c r="B10" s="1" t="s">
        <v>89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25" t="s">
        <v>80</v>
      </c>
      <c r="U10" s="25" t="s">
        <v>80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 t="s">
        <v>80</v>
      </c>
      <c r="AU10" s="73" t="s">
        <v>80</v>
      </c>
      <c r="AV10" s="73" t="s">
        <v>80</v>
      </c>
      <c r="AW10" s="73" t="s">
        <v>80</v>
      </c>
      <c r="AX10" s="73" t="s">
        <v>80</v>
      </c>
      <c r="AY10" s="73" t="s">
        <v>80</v>
      </c>
      <c r="AZ10" s="73" t="s">
        <v>80</v>
      </c>
      <c r="BA10" s="73" t="s">
        <v>80</v>
      </c>
      <c r="BB10" s="73" t="s">
        <v>80</v>
      </c>
      <c r="BC10" s="40"/>
      <c r="BD10" s="38">
        <f>SUM(C10:AT10)</f>
        <v>0</v>
      </c>
    </row>
    <row r="11" spans="1:56" ht="15.6">
      <c r="A11" s="88" t="s">
        <v>188</v>
      </c>
      <c r="B11" s="1" t="s">
        <v>90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25"/>
      <c r="U11" s="25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 t="s">
        <v>80</v>
      </c>
      <c r="AU11" s="73" t="s">
        <v>80</v>
      </c>
      <c r="AV11" s="73" t="s">
        <v>80</v>
      </c>
      <c r="AW11" s="73" t="s">
        <v>80</v>
      </c>
      <c r="AX11" s="73" t="s">
        <v>80</v>
      </c>
      <c r="AY11" s="73" t="s">
        <v>80</v>
      </c>
      <c r="AZ11" s="73" t="s">
        <v>80</v>
      </c>
      <c r="BA11" s="73" t="s">
        <v>80</v>
      </c>
      <c r="BB11" s="73" t="s">
        <v>80</v>
      </c>
      <c r="BC11" s="73"/>
      <c r="BD11" s="73"/>
    </row>
    <row r="12" spans="1:56" ht="15.6">
      <c r="A12" s="88" t="s">
        <v>189</v>
      </c>
      <c r="B12" s="1" t="s">
        <v>91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25" t="s">
        <v>80</v>
      </c>
      <c r="U12" s="25" t="s">
        <v>80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73" t="s">
        <v>80</v>
      </c>
      <c r="AU12" s="73" t="s">
        <v>80</v>
      </c>
      <c r="AV12" s="73" t="s">
        <v>80</v>
      </c>
      <c r="AW12" s="73" t="s">
        <v>80</v>
      </c>
      <c r="AX12" s="73" t="s">
        <v>80</v>
      </c>
      <c r="AY12" s="73" t="s">
        <v>80</v>
      </c>
      <c r="AZ12" s="73" t="s">
        <v>80</v>
      </c>
      <c r="BA12" s="73" t="s">
        <v>80</v>
      </c>
      <c r="BB12" s="73" t="s">
        <v>80</v>
      </c>
      <c r="BC12" s="40"/>
      <c r="BD12" s="38">
        <f t="shared" ref="BD12:BD42" si="2">SUM(C12:AT12)</f>
        <v>0</v>
      </c>
    </row>
    <row r="13" spans="1:56" ht="15.6">
      <c r="A13" s="88" t="s">
        <v>190</v>
      </c>
      <c r="B13" s="1" t="s">
        <v>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25"/>
      <c r="U13" s="25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 t="s">
        <v>80</v>
      </c>
      <c r="AU13" s="73" t="s">
        <v>80</v>
      </c>
      <c r="AV13" s="73" t="s">
        <v>80</v>
      </c>
      <c r="AW13" s="73" t="s">
        <v>80</v>
      </c>
      <c r="AX13" s="73" t="s">
        <v>80</v>
      </c>
      <c r="AY13" s="73" t="s">
        <v>80</v>
      </c>
      <c r="AZ13" s="73" t="s">
        <v>80</v>
      </c>
      <c r="BA13" s="73" t="s">
        <v>80</v>
      </c>
      <c r="BB13" s="73" t="s">
        <v>80</v>
      </c>
      <c r="BC13" s="73"/>
      <c r="BD13" s="73"/>
    </row>
    <row r="14" spans="1:56" ht="15.6">
      <c r="A14" s="88" t="s">
        <v>191</v>
      </c>
      <c r="B14" s="1" t="s">
        <v>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25" t="s">
        <v>80</v>
      </c>
      <c r="U14" s="25" t="s">
        <v>80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73" t="s">
        <v>80</v>
      </c>
      <c r="AU14" s="73" t="s">
        <v>80</v>
      </c>
      <c r="AV14" s="73" t="s">
        <v>80</v>
      </c>
      <c r="AW14" s="73" t="s">
        <v>80</v>
      </c>
      <c r="AX14" s="73" t="s">
        <v>80</v>
      </c>
      <c r="AY14" s="73" t="s">
        <v>80</v>
      </c>
      <c r="AZ14" s="73" t="s">
        <v>80</v>
      </c>
      <c r="BA14" s="73" t="s">
        <v>80</v>
      </c>
      <c r="BB14" s="73" t="s">
        <v>80</v>
      </c>
      <c r="BC14" s="40"/>
      <c r="BD14" s="38">
        <f t="shared" si="2"/>
        <v>0</v>
      </c>
    </row>
    <row r="15" spans="1:56" ht="15.6">
      <c r="A15" s="88" t="s">
        <v>192</v>
      </c>
      <c r="B15" s="1" t="s">
        <v>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25"/>
      <c r="U15" s="25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 t="s">
        <v>80</v>
      </c>
      <c r="AU15" s="73" t="s">
        <v>80</v>
      </c>
      <c r="AV15" s="73" t="s">
        <v>80</v>
      </c>
      <c r="AW15" s="73" t="s">
        <v>80</v>
      </c>
      <c r="AX15" s="73" t="s">
        <v>80</v>
      </c>
      <c r="AY15" s="73" t="s">
        <v>80</v>
      </c>
      <c r="AZ15" s="73" t="s">
        <v>80</v>
      </c>
      <c r="BA15" s="73" t="s">
        <v>80</v>
      </c>
      <c r="BB15" s="73" t="s">
        <v>80</v>
      </c>
      <c r="BC15" s="73"/>
      <c r="BD15" s="73"/>
    </row>
    <row r="16" spans="1:56" ht="15.6">
      <c r="A16" s="88" t="s">
        <v>193</v>
      </c>
      <c r="B16" s="1" t="s">
        <v>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25" t="s">
        <v>80</v>
      </c>
      <c r="U16" s="25" t="s">
        <v>80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73" t="s">
        <v>80</v>
      </c>
      <c r="AU16" s="73" t="s">
        <v>80</v>
      </c>
      <c r="AV16" s="73" t="s">
        <v>80</v>
      </c>
      <c r="AW16" s="73" t="s">
        <v>80</v>
      </c>
      <c r="AX16" s="73" t="s">
        <v>80</v>
      </c>
      <c r="AY16" s="73" t="s">
        <v>80</v>
      </c>
      <c r="AZ16" s="73" t="s">
        <v>80</v>
      </c>
      <c r="BA16" s="73" t="s">
        <v>80</v>
      </c>
      <c r="BB16" s="73" t="s">
        <v>80</v>
      </c>
      <c r="BC16" s="40"/>
      <c r="BD16" s="38">
        <f t="shared" si="2"/>
        <v>0</v>
      </c>
    </row>
    <row r="17" spans="1:56" ht="15.6">
      <c r="A17" s="88" t="s">
        <v>197</v>
      </c>
      <c r="B17" s="1" t="s">
        <v>196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25"/>
      <c r="U17" s="25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 t="s">
        <v>80</v>
      </c>
      <c r="AU17" s="73" t="s">
        <v>80</v>
      </c>
      <c r="AV17" s="73" t="s">
        <v>80</v>
      </c>
      <c r="AW17" s="73" t="s">
        <v>80</v>
      </c>
      <c r="AX17" s="73" t="s">
        <v>80</v>
      </c>
      <c r="AY17" s="73" t="s">
        <v>80</v>
      </c>
      <c r="AZ17" s="73" t="s">
        <v>80</v>
      </c>
      <c r="BA17" s="73" t="s">
        <v>80</v>
      </c>
      <c r="BB17" s="73" t="s">
        <v>80</v>
      </c>
      <c r="BC17" s="73"/>
      <c r="BD17" s="73"/>
    </row>
    <row r="18" spans="1:56" ht="15.6">
      <c r="A18" s="88" t="s">
        <v>194</v>
      </c>
      <c r="B18" s="2" t="s">
        <v>198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25" t="s">
        <v>80</v>
      </c>
      <c r="U18" s="25" t="s">
        <v>80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73" t="s">
        <v>80</v>
      </c>
      <c r="AU18" s="73" t="s">
        <v>80</v>
      </c>
      <c r="AV18" s="73" t="s">
        <v>80</v>
      </c>
      <c r="AW18" s="73" t="s">
        <v>80</v>
      </c>
      <c r="AX18" s="73" t="s">
        <v>80</v>
      </c>
      <c r="AY18" s="73" t="s">
        <v>80</v>
      </c>
      <c r="AZ18" s="73" t="s">
        <v>80</v>
      </c>
      <c r="BA18" s="73" t="s">
        <v>80</v>
      </c>
      <c r="BB18" s="73" t="s">
        <v>80</v>
      </c>
      <c r="BC18" s="40"/>
      <c r="BD18" s="38">
        <f t="shared" si="2"/>
        <v>0</v>
      </c>
    </row>
    <row r="19" spans="1:56" ht="15.6">
      <c r="A19" s="88" t="s">
        <v>195</v>
      </c>
      <c r="B19" s="2" t="s">
        <v>199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25"/>
      <c r="U19" s="25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 t="s">
        <v>80</v>
      </c>
      <c r="AU19" s="73" t="s">
        <v>80</v>
      </c>
      <c r="AV19" s="73" t="s">
        <v>80</v>
      </c>
      <c r="AW19" s="73" t="s">
        <v>80</v>
      </c>
      <c r="AX19" s="73" t="s">
        <v>80</v>
      </c>
      <c r="AY19" s="73" t="s">
        <v>80</v>
      </c>
      <c r="AZ19" s="73" t="s">
        <v>80</v>
      </c>
      <c r="BA19" s="73" t="s">
        <v>80</v>
      </c>
      <c r="BB19" s="73" t="s">
        <v>80</v>
      </c>
      <c r="BC19" s="73"/>
      <c r="BD19" s="73"/>
    </row>
    <row r="20" spans="1:56" ht="15.6">
      <c r="A20" s="88"/>
      <c r="B20" s="2" t="s">
        <v>93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25" t="s">
        <v>80</v>
      </c>
      <c r="U20" s="25" t="s">
        <v>80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73" t="s">
        <v>80</v>
      </c>
      <c r="AU20" s="73" t="s">
        <v>80</v>
      </c>
      <c r="AV20" s="73" t="s">
        <v>80</v>
      </c>
      <c r="AW20" s="73" t="s">
        <v>80</v>
      </c>
      <c r="AX20" s="73" t="s">
        <v>80</v>
      </c>
      <c r="AY20" s="73" t="s">
        <v>80</v>
      </c>
      <c r="AZ20" s="73" t="s">
        <v>80</v>
      </c>
      <c r="BA20" s="73" t="s">
        <v>80</v>
      </c>
      <c r="BB20" s="73" t="s">
        <v>80</v>
      </c>
      <c r="BC20" s="40"/>
      <c r="BD20" s="38">
        <f t="shared" si="2"/>
        <v>0</v>
      </c>
    </row>
    <row r="21" spans="1:56" ht="15.6">
      <c r="A21" s="88" t="s">
        <v>200</v>
      </c>
      <c r="B21" s="1" t="s">
        <v>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25"/>
      <c r="U21" s="25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 t="s">
        <v>80</v>
      </c>
      <c r="AU21" s="73" t="s">
        <v>80</v>
      </c>
      <c r="AV21" s="73" t="s">
        <v>80</v>
      </c>
      <c r="AW21" s="73" t="s">
        <v>80</v>
      </c>
      <c r="AX21" s="73" t="s">
        <v>80</v>
      </c>
      <c r="AY21" s="73" t="s">
        <v>80</v>
      </c>
      <c r="AZ21" s="73" t="s">
        <v>80</v>
      </c>
      <c r="BA21" s="73" t="s">
        <v>80</v>
      </c>
      <c r="BB21" s="73" t="s">
        <v>80</v>
      </c>
      <c r="BC21" s="73"/>
      <c r="BD21" s="73"/>
    </row>
    <row r="22" spans="1:56" ht="15.6">
      <c r="A22" s="88" t="s">
        <v>201</v>
      </c>
      <c r="B22" s="1" t="s">
        <v>202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5" t="s">
        <v>80</v>
      </c>
      <c r="U22" s="25" t="s">
        <v>80</v>
      </c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73" t="s">
        <v>80</v>
      </c>
      <c r="AU22" s="73" t="s">
        <v>80</v>
      </c>
      <c r="AV22" s="73" t="s">
        <v>80</v>
      </c>
      <c r="AW22" s="73" t="s">
        <v>80</v>
      </c>
      <c r="AX22" s="73" t="s">
        <v>80</v>
      </c>
      <c r="AY22" s="73" t="s">
        <v>80</v>
      </c>
      <c r="AZ22" s="73" t="s">
        <v>80</v>
      </c>
      <c r="BA22" s="73" t="s">
        <v>80</v>
      </c>
      <c r="BB22" s="73" t="s">
        <v>80</v>
      </c>
      <c r="BC22" s="40"/>
      <c r="BD22" s="38">
        <f t="shared" si="2"/>
        <v>0</v>
      </c>
    </row>
    <row r="23" spans="1:56" ht="15.6">
      <c r="A23" s="88" t="s">
        <v>203</v>
      </c>
      <c r="B23" s="1" t="s">
        <v>92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25"/>
      <c r="U23" s="25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 t="s">
        <v>80</v>
      </c>
      <c r="AU23" s="73" t="s">
        <v>80</v>
      </c>
      <c r="AV23" s="73" t="s">
        <v>80</v>
      </c>
      <c r="AW23" s="73" t="s">
        <v>80</v>
      </c>
      <c r="AX23" s="73" t="s">
        <v>80</v>
      </c>
      <c r="AY23" s="73" t="s">
        <v>80</v>
      </c>
      <c r="AZ23" s="73" t="s">
        <v>80</v>
      </c>
      <c r="BA23" s="73" t="s">
        <v>80</v>
      </c>
      <c r="BB23" s="73" t="s">
        <v>80</v>
      </c>
      <c r="BC23" s="73"/>
      <c r="BD23" s="73"/>
    </row>
    <row r="24" spans="1:56" ht="15.6">
      <c r="A24" s="88" t="s">
        <v>204</v>
      </c>
      <c r="B24" s="2" t="s">
        <v>10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5" t="s">
        <v>80</v>
      </c>
      <c r="U24" s="25" t="s">
        <v>80</v>
      </c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73" t="s">
        <v>80</v>
      </c>
      <c r="AU24" s="73" t="s">
        <v>80</v>
      </c>
      <c r="AV24" s="73" t="s">
        <v>80</v>
      </c>
      <c r="AW24" s="73" t="s">
        <v>80</v>
      </c>
      <c r="AX24" s="73" t="s">
        <v>80</v>
      </c>
      <c r="AY24" s="73" t="s">
        <v>80</v>
      </c>
      <c r="AZ24" s="73" t="s">
        <v>80</v>
      </c>
      <c r="BA24" s="73" t="s">
        <v>80</v>
      </c>
      <c r="BB24" s="73" t="s">
        <v>80</v>
      </c>
      <c r="BC24" s="40"/>
      <c r="BD24" s="38">
        <f t="shared" si="2"/>
        <v>0</v>
      </c>
    </row>
    <row r="25" spans="1:56" ht="15.6">
      <c r="A25" s="42" t="s">
        <v>205</v>
      </c>
      <c r="B25" s="42" t="s">
        <v>94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25"/>
      <c r="U25" s="25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 t="s">
        <v>80</v>
      </c>
      <c r="AU25" s="73" t="s">
        <v>80</v>
      </c>
      <c r="AV25" s="73" t="s">
        <v>80</v>
      </c>
      <c r="AW25" s="73" t="s">
        <v>80</v>
      </c>
      <c r="AX25" s="73" t="s">
        <v>80</v>
      </c>
      <c r="AY25" s="73" t="s">
        <v>80</v>
      </c>
      <c r="AZ25" s="73" t="s">
        <v>80</v>
      </c>
      <c r="BA25" s="73" t="s">
        <v>80</v>
      </c>
      <c r="BB25" s="73" t="s">
        <v>80</v>
      </c>
      <c r="BC25" s="73"/>
      <c r="BD25" s="73"/>
    </row>
    <row r="26" spans="1:56">
      <c r="A26" s="26" t="s">
        <v>142</v>
      </c>
      <c r="B26" s="26" t="s">
        <v>143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25" t="s">
        <v>80</v>
      </c>
      <c r="U26" s="25" t="s">
        <v>80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73" t="s">
        <v>80</v>
      </c>
      <c r="AU26" s="73" t="s">
        <v>80</v>
      </c>
      <c r="AV26" s="73" t="s">
        <v>80</v>
      </c>
      <c r="AW26" s="73" t="s">
        <v>80</v>
      </c>
      <c r="AX26" s="73" t="s">
        <v>80</v>
      </c>
      <c r="AY26" s="73" t="s">
        <v>80</v>
      </c>
      <c r="AZ26" s="73" t="s">
        <v>80</v>
      </c>
      <c r="BA26" s="73" t="s">
        <v>80</v>
      </c>
      <c r="BB26" s="73" t="s">
        <v>80</v>
      </c>
      <c r="BC26" s="40"/>
      <c r="BD26" s="38">
        <f t="shared" si="2"/>
        <v>0</v>
      </c>
    </row>
    <row r="27" spans="1:56">
      <c r="A27" s="24" t="s">
        <v>11</v>
      </c>
      <c r="B27" s="24" t="s">
        <v>12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25"/>
      <c r="U27" s="25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 t="s">
        <v>80</v>
      </c>
      <c r="AU27" s="73" t="s">
        <v>80</v>
      </c>
      <c r="AV27" s="73" t="s">
        <v>80</v>
      </c>
      <c r="AW27" s="73" t="s">
        <v>80</v>
      </c>
      <c r="AX27" s="73" t="s">
        <v>80</v>
      </c>
      <c r="AY27" s="73" t="s">
        <v>80</v>
      </c>
      <c r="AZ27" s="73" t="s">
        <v>80</v>
      </c>
      <c r="BA27" s="73" t="s">
        <v>80</v>
      </c>
      <c r="BB27" s="73" t="s">
        <v>80</v>
      </c>
      <c r="BC27" s="73"/>
      <c r="BD27" s="73"/>
    </row>
    <row r="28" spans="1:56">
      <c r="A28" s="24" t="s">
        <v>13</v>
      </c>
      <c r="B28" s="24" t="s">
        <v>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25" t="s">
        <v>80</v>
      </c>
      <c r="U28" s="25" t="s">
        <v>80</v>
      </c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73" t="s">
        <v>80</v>
      </c>
      <c r="AU28" s="73" t="s">
        <v>80</v>
      </c>
      <c r="AV28" s="73" t="s">
        <v>80</v>
      </c>
      <c r="AW28" s="73" t="s">
        <v>80</v>
      </c>
      <c r="AX28" s="73" t="s">
        <v>80</v>
      </c>
      <c r="AY28" s="73" t="s">
        <v>80</v>
      </c>
      <c r="AZ28" s="73" t="s">
        <v>80</v>
      </c>
      <c r="BA28" s="73" t="s">
        <v>80</v>
      </c>
      <c r="BB28" s="73" t="s">
        <v>80</v>
      </c>
      <c r="BC28" s="40"/>
      <c r="BD28" s="38">
        <f t="shared" si="2"/>
        <v>0</v>
      </c>
    </row>
    <row r="29" spans="1:56">
      <c r="A29" s="24" t="s">
        <v>14</v>
      </c>
      <c r="B29" s="24" t="s">
        <v>4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25"/>
      <c r="U29" s="25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 t="s">
        <v>80</v>
      </c>
      <c r="AU29" s="73" t="s">
        <v>80</v>
      </c>
      <c r="AV29" s="73" t="s">
        <v>80</v>
      </c>
      <c r="AW29" s="73" t="s">
        <v>80</v>
      </c>
      <c r="AX29" s="73" t="s">
        <v>80</v>
      </c>
      <c r="AY29" s="73" t="s">
        <v>80</v>
      </c>
      <c r="AZ29" s="73" t="s">
        <v>80</v>
      </c>
      <c r="BA29" s="73" t="s">
        <v>80</v>
      </c>
      <c r="BB29" s="73" t="s">
        <v>80</v>
      </c>
      <c r="BC29" s="73"/>
      <c r="BD29" s="73"/>
    </row>
    <row r="30" spans="1:56">
      <c r="A30" s="24" t="s">
        <v>15</v>
      </c>
      <c r="B30" s="24" t="s">
        <v>6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25" t="s">
        <v>80</v>
      </c>
      <c r="U30" s="25" t="s">
        <v>80</v>
      </c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73" t="s">
        <v>80</v>
      </c>
      <c r="AU30" s="73" t="s">
        <v>80</v>
      </c>
      <c r="AV30" s="73" t="s">
        <v>80</v>
      </c>
      <c r="AW30" s="73" t="s">
        <v>80</v>
      </c>
      <c r="AX30" s="73" t="s">
        <v>80</v>
      </c>
      <c r="AY30" s="73" t="s">
        <v>80</v>
      </c>
      <c r="AZ30" s="73" t="s">
        <v>80</v>
      </c>
      <c r="BA30" s="73" t="s">
        <v>80</v>
      </c>
      <c r="BB30" s="73" t="s">
        <v>80</v>
      </c>
      <c r="BC30" s="40"/>
      <c r="BD30" s="38">
        <f t="shared" si="2"/>
        <v>0</v>
      </c>
    </row>
    <row r="31" spans="1:56">
      <c r="A31" s="26" t="s">
        <v>144</v>
      </c>
      <c r="B31" s="26" t="s">
        <v>145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25" t="s">
        <v>80</v>
      </c>
      <c r="U31" s="25" t="s">
        <v>80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73" t="s">
        <v>80</v>
      </c>
      <c r="AU31" s="73" t="s">
        <v>80</v>
      </c>
      <c r="AV31" s="73" t="s">
        <v>80</v>
      </c>
      <c r="AW31" s="73" t="s">
        <v>80</v>
      </c>
      <c r="AX31" s="73" t="s">
        <v>80</v>
      </c>
      <c r="AY31" s="73" t="s">
        <v>80</v>
      </c>
      <c r="AZ31" s="73" t="s">
        <v>80</v>
      </c>
      <c r="BA31" s="73" t="s">
        <v>80</v>
      </c>
      <c r="BB31" s="73" t="s">
        <v>80</v>
      </c>
      <c r="BC31" s="40"/>
      <c r="BD31" s="38">
        <f t="shared" si="2"/>
        <v>0</v>
      </c>
    </row>
    <row r="32" spans="1:56" ht="15.6">
      <c r="A32" s="3" t="s">
        <v>16</v>
      </c>
      <c r="B32" s="5" t="s">
        <v>17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25"/>
      <c r="U32" s="25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 t="s">
        <v>80</v>
      </c>
      <c r="AU32" s="73" t="s">
        <v>80</v>
      </c>
      <c r="AV32" s="73" t="s">
        <v>80</v>
      </c>
      <c r="AW32" s="73" t="s">
        <v>80</v>
      </c>
      <c r="AX32" s="73" t="s">
        <v>80</v>
      </c>
      <c r="AY32" s="73" t="s">
        <v>80</v>
      </c>
      <c r="AZ32" s="73" t="s">
        <v>80</v>
      </c>
      <c r="BA32" s="73" t="s">
        <v>80</v>
      </c>
      <c r="BB32" s="73" t="s">
        <v>80</v>
      </c>
      <c r="BC32" s="73"/>
      <c r="BD32" s="73"/>
    </row>
    <row r="33" spans="1:56" ht="15.6">
      <c r="A33" s="3" t="s">
        <v>18</v>
      </c>
      <c r="B33" s="5" t="s">
        <v>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25" t="s">
        <v>80</v>
      </c>
      <c r="U33" s="25" t="s">
        <v>80</v>
      </c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73" t="s">
        <v>80</v>
      </c>
      <c r="AU33" s="73" t="s">
        <v>80</v>
      </c>
      <c r="AV33" s="73" t="s">
        <v>80</v>
      </c>
      <c r="AW33" s="73" t="s">
        <v>80</v>
      </c>
      <c r="AX33" s="73" t="s">
        <v>80</v>
      </c>
      <c r="AY33" s="73" t="s">
        <v>80</v>
      </c>
      <c r="AZ33" s="73" t="s">
        <v>80</v>
      </c>
      <c r="BA33" s="73" t="s">
        <v>80</v>
      </c>
      <c r="BB33" s="73" t="s">
        <v>80</v>
      </c>
      <c r="BC33" s="40"/>
      <c r="BD33" s="38">
        <f t="shared" si="2"/>
        <v>0</v>
      </c>
    </row>
    <row r="34" spans="1:56" ht="15.6">
      <c r="A34" s="6" t="s">
        <v>19</v>
      </c>
      <c r="B34" s="5" t="s">
        <v>10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25"/>
      <c r="U34" s="25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 t="s">
        <v>80</v>
      </c>
      <c r="AU34" s="73" t="s">
        <v>80</v>
      </c>
      <c r="AV34" s="73" t="s">
        <v>80</v>
      </c>
      <c r="AW34" s="73" t="s">
        <v>80</v>
      </c>
      <c r="AX34" s="73" t="s">
        <v>80</v>
      </c>
      <c r="AY34" s="73" t="s">
        <v>80</v>
      </c>
      <c r="AZ34" s="73" t="s">
        <v>80</v>
      </c>
      <c r="BA34" s="73" t="s">
        <v>80</v>
      </c>
      <c r="BB34" s="73" t="s">
        <v>80</v>
      </c>
      <c r="BC34" s="73"/>
      <c r="BD34" s="73"/>
    </row>
    <row r="35" spans="1:56" s="45" customFormat="1" ht="15.6">
      <c r="A35" s="67" t="s">
        <v>81</v>
      </c>
      <c r="B35" s="67" t="s">
        <v>146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47" t="s">
        <v>80</v>
      </c>
      <c r="U35" s="47" t="s">
        <v>80</v>
      </c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3" t="s">
        <v>80</v>
      </c>
      <c r="AU35" s="73" t="s">
        <v>80</v>
      </c>
      <c r="AV35" s="73" t="s">
        <v>80</v>
      </c>
      <c r="AW35" s="73" t="s">
        <v>80</v>
      </c>
      <c r="AX35" s="73" t="s">
        <v>80</v>
      </c>
      <c r="AY35" s="73" t="s">
        <v>80</v>
      </c>
      <c r="AZ35" s="73" t="s">
        <v>80</v>
      </c>
      <c r="BA35" s="73" t="s">
        <v>80</v>
      </c>
      <c r="BB35" s="73" t="s">
        <v>80</v>
      </c>
      <c r="BC35" s="74"/>
      <c r="BD35" s="74">
        <f t="shared" si="2"/>
        <v>0</v>
      </c>
    </row>
    <row r="36" spans="1:56" s="45" customFormat="1" ht="16.2">
      <c r="A36" s="68" t="s">
        <v>99</v>
      </c>
      <c r="B36" s="68" t="s">
        <v>100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47"/>
      <c r="U36" s="47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3" t="s">
        <v>80</v>
      </c>
      <c r="AU36" s="73" t="s">
        <v>80</v>
      </c>
      <c r="AV36" s="73" t="s">
        <v>80</v>
      </c>
      <c r="AW36" s="73" t="s">
        <v>80</v>
      </c>
      <c r="AX36" s="73" t="s">
        <v>80</v>
      </c>
      <c r="AY36" s="73" t="s">
        <v>80</v>
      </c>
      <c r="AZ36" s="73" t="s">
        <v>80</v>
      </c>
      <c r="BA36" s="73" t="s">
        <v>80</v>
      </c>
      <c r="BB36" s="73" t="s">
        <v>80</v>
      </c>
      <c r="BC36" s="74"/>
      <c r="BD36" s="74"/>
    </row>
    <row r="37" spans="1:56" s="45" customFormat="1" ht="15.6">
      <c r="A37" s="67" t="s">
        <v>147</v>
      </c>
      <c r="B37" s="67" t="s">
        <v>148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47" t="s">
        <v>80</v>
      </c>
      <c r="U37" s="47" t="s">
        <v>80</v>
      </c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3" t="s">
        <v>80</v>
      </c>
      <c r="AU37" s="73" t="s">
        <v>80</v>
      </c>
      <c r="AV37" s="73" t="s">
        <v>80</v>
      </c>
      <c r="AW37" s="73" t="s">
        <v>80</v>
      </c>
      <c r="AX37" s="73" t="s">
        <v>80</v>
      </c>
      <c r="AY37" s="73" t="s">
        <v>80</v>
      </c>
      <c r="AZ37" s="73" t="s">
        <v>80</v>
      </c>
      <c r="BA37" s="73" t="s">
        <v>80</v>
      </c>
      <c r="BB37" s="73" t="s">
        <v>80</v>
      </c>
      <c r="BC37" s="74"/>
      <c r="BD37" s="74">
        <f t="shared" si="2"/>
        <v>0</v>
      </c>
    </row>
    <row r="38" spans="1:56" s="45" customFormat="1" ht="15.6">
      <c r="A38" s="3" t="s">
        <v>20</v>
      </c>
      <c r="B38" s="5" t="s">
        <v>21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47"/>
      <c r="U38" s="47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3" t="s">
        <v>80</v>
      </c>
      <c r="AU38" s="73" t="s">
        <v>80</v>
      </c>
      <c r="AV38" s="73" t="s">
        <v>80</v>
      </c>
      <c r="AW38" s="73" t="s">
        <v>80</v>
      </c>
      <c r="AX38" s="73" t="s">
        <v>80</v>
      </c>
      <c r="AY38" s="73" t="s">
        <v>80</v>
      </c>
      <c r="AZ38" s="73" t="s">
        <v>80</v>
      </c>
      <c r="BA38" s="73" t="s">
        <v>80</v>
      </c>
      <c r="BB38" s="73" t="s">
        <v>80</v>
      </c>
      <c r="BC38" s="74"/>
      <c r="BD38" s="74"/>
    </row>
    <row r="39" spans="1:56" s="45" customFormat="1" ht="15.6">
      <c r="A39" s="3" t="s">
        <v>22</v>
      </c>
      <c r="B39" s="5" t="s">
        <v>23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47" t="s">
        <v>80</v>
      </c>
      <c r="U39" s="47" t="s">
        <v>80</v>
      </c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3" t="s">
        <v>80</v>
      </c>
      <c r="AU39" s="73" t="s">
        <v>80</v>
      </c>
      <c r="AV39" s="73" t="s">
        <v>80</v>
      </c>
      <c r="AW39" s="73" t="s">
        <v>80</v>
      </c>
      <c r="AX39" s="73" t="s">
        <v>80</v>
      </c>
      <c r="AY39" s="73" t="s">
        <v>80</v>
      </c>
      <c r="AZ39" s="73" t="s">
        <v>80</v>
      </c>
      <c r="BA39" s="73" t="s">
        <v>80</v>
      </c>
      <c r="BB39" s="73" t="s">
        <v>80</v>
      </c>
      <c r="BC39" s="74"/>
      <c r="BD39" s="74">
        <f t="shared" si="2"/>
        <v>0</v>
      </c>
    </row>
    <row r="40" spans="1:56" s="45" customFormat="1" ht="15.6">
      <c r="A40" s="3" t="s">
        <v>24</v>
      </c>
      <c r="B40" s="5" t="s">
        <v>25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47"/>
      <c r="U40" s="47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3" t="s">
        <v>80</v>
      </c>
      <c r="AU40" s="73" t="s">
        <v>80</v>
      </c>
      <c r="AV40" s="73" t="s">
        <v>80</v>
      </c>
      <c r="AW40" s="73" t="s">
        <v>80</v>
      </c>
      <c r="AX40" s="73" t="s">
        <v>80</v>
      </c>
      <c r="AY40" s="73" t="s">
        <v>80</v>
      </c>
      <c r="AZ40" s="73" t="s">
        <v>80</v>
      </c>
      <c r="BA40" s="73" t="s">
        <v>80</v>
      </c>
      <c r="BB40" s="73" t="s">
        <v>80</v>
      </c>
      <c r="BC40" s="74"/>
      <c r="BD40" s="74"/>
    </row>
    <row r="41" spans="1:56" s="45" customFormat="1" ht="15.6">
      <c r="A41" s="3" t="s">
        <v>26</v>
      </c>
      <c r="B41" s="5" t="s">
        <v>27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47" t="s">
        <v>80</v>
      </c>
      <c r="U41" s="47" t="s">
        <v>80</v>
      </c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 t="s">
        <v>80</v>
      </c>
      <c r="AU41" s="74" t="s">
        <v>80</v>
      </c>
      <c r="AV41" s="74" t="s">
        <v>80</v>
      </c>
      <c r="AW41" s="74" t="s">
        <v>80</v>
      </c>
      <c r="AX41" s="74" t="s">
        <v>80</v>
      </c>
      <c r="AY41" s="74" t="s">
        <v>80</v>
      </c>
      <c r="AZ41" s="74" t="s">
        <v>80</v>
      </c>
      <c r="BA41" s="74" t="s">
        <v>80</v>
      </c>
      <c r="BB41" s="74" t="s">
        <v>80</v>
      </c>
      <c r="BC41" s="74"/>
      <c r="BD41" s="74">
        <f t="shared" si="2"/>
        <v>0</v>
      </c>
    </row>
    <row r="42" spans="1:56" s="45" customFormat="1" ht="15.6">
      <c r="A42" s="3" t="s">
        <v>28</v>
      </c>
      <c r="B42" s="3" t="s">
        <v>29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47" t="s">
        <v>80</v>
      </c>
      <c r="U42" s="47" t="s">
        <v>80</v>
      </c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 t="s">
        <v>80</v>
      </c>
      <c r="AU42" s="74" t="s">
        <v>80</v>
      </c>
      <c r="AV42" s="74" t="s">
        <v>80</v>
      </c>
      <c r="AW42" s="74" t="s">
        <v>80</v>
      </c>
      <c r="AX42" s="74" t="s">
        <v>80</v>
      </c>
      <c r="AY42" s="74" t="s">
        <v>80</v>
      </c>
      <c r="AZ42" s="74" t="s">
        <v>80</v>
      </c>
      <c r="BA42" s="74" t="s">
        <v>80</v>
      </c>
      <c r="BB42" s="74" t="s">
        <v>80</v>
      </c>
      <c r="BC42" s="74"/>
      <c r="BD42" s="74">
        <f t="shared" si="2"/>
        <v>0</v>
      </c>
    </row>
    <row r="43" spans="1:56" s="45" customFormat="1" ht="15.6">
      <c r="A43" s="3" t="s">
        <v>30</v>
      </c>
      <c r="B43" s="3" t="s">
        <v>31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>
        <v>36</v>
      </c>
      <c r="T43" s="47" t="s">
        <v>80</v>
      </c>
      <c r="U43" s="47" t="s">
        <v>80</v>
      </c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 t="s">
        <v>80</v>
      </c>
      <c r="AU43" s="74" t="s">
        <v>80</v>
      </c>
      <c r="AV43" s="74" t="s">
        <v>80</v>
      </c>
      <c r="AW43" s="74" t="s">
        <v>80</v>
      </c>
      <c r="AX43" s="74" t="s">
        <v>80</v>
      </c>
      <c r="AY43" s="74" t="s">
        <v>80</v>
      </c>
      <c r="AZ43" s="74" t="s">
        <v>80</v>
      </c>
      <c r="BA43" s="74" t="s">
        <v>80</v>
      </c>
      <c r="BB43" s="74" t="s">
        <v>80</v>
      </c>
      <c r="BC43" s="74"/>
      <c r="BD43" s="74"/>
    </row>
    <row r="44" spans="1:56" s="23" customFormat="1" ht="15.6">
      <c r="A44" s="3" t="s">
        <v>32</v>
      </c>
      <c r="B44" s="3" t="s">
        <v>33</v>
      </c>
      <c r="C44" s="22">
        <f>C45+C61</f>
        <v>36</v>
      </c>
      <c r="D44" s="22">
        <f>D45+D61</f>
        <v>36</v>
      </c>
      <c r="E44" s="22">
        <f>E45+E54+E61</f>
        <v>36</v>
      </c>
      <c r="F44" s="22">
        <f>F45+F61</f>
        <v>36</v>
      </c>
      <c r="G44" s="22">
        <f t="shared" ref="G44:R44" si="3">G45+G54+G61</f>
        <v>36</v>
      </c>
      <c r="H44" s="22">
        <f t="shared" si="3"/>
        <v>36</v>
      </c>
      <c r="I44" s="22">
        <f t="shared" si="3"/>
        <v>36</v>
      </c>
      <c r="J44" s="22">
        <f t="shared" si="3"/>
        <v>36</v>
      </c>
      <c r="K44" s="22">
        <f t="shared" si="3"/>
        <v>36</v>
      </c>
      <c r="L44" s="22">
        <f t="shared" si="3"/>
        <v>36</v>
      </c>
      <c r="M44" s="22">
        <f t="shared" si="3"/>
        <v>36</v>
      </c>
      <c r="N44" s="22">
        <f t="shared" si="3"/>
        <v>36</v>
      </c>
      <c r="O44" s="22">
        <f t="shared" si="3"/>
        <v>36</v>
      </c>
      <c r="P44" s="22">
        <f t="shared" si="3"/>
        <v>36</v>
      </c>
      <c r="Q44" s="22">
        <f t="shared" si="3"/>
        <v>36</v>
      </c>
      <c r="R44" s="22">
        <f t="shared" si="3"/>
        <v>36</v>
      </c>
      <c r="S44" s="22">
        <v>0</v>
      </c>
      <c r="T44" s="22" t="s">
        <v>80</v>
      </c>
      <c r="U44" s="22" t="s">
        <v>80</v>
      </c>
      <c r="V44" s="22">
        <f t="shared" ref="V44:AS44" si="4">V45+V54+V61</f>
        <v>36</v>
      </c>
      <c r="W44" s="22">
        <f t="shared" si="4"/>
        <v>36</v>
      </c>
      <c r="X44" s="22">
        <f t="shared" si="4"/>
        <v>36</v>
      </c>
      <c r="Y44" s="22">
        <f t="shared" si="4"/>
        <v>36</v>
      </c>
      <c r="Z44" s="22">
        <f t="shared" si="4"/>
        <v>36</v>
      </c>
      <c r="AA44" s="22">
        <f t="shared" si="4"/>
        <v>36</v>
      </c>
      <c r="AB44" s="22">
        <f t="shared" si="4"/>
        <v>36</v>
      </c>
      <c r="AC44" s="22">
        <f t="shared" si="4"/>
        <v>36</v>
      </c>
      <c r="AD44" s="22">
        <f t="shared" si="4"/>
        <v>36</v>
      </c>
      <c r="AE44" s="22">
        <f t="shared" si="4"/>
        <v>36</v>
      </c>
      <c r="AF44" s="22">
        <f t="shared" si="4"/>
        <v>36</v>
      </c>
      <c r="AG44" s="22">
        <f t="shared" si="4"/>
        <v>36</v>
      </c>
      <c r="AH44" s="22">
        <f t="shared" si="4"/>
        <v>36</v>
      </c>
      <c r="AI44" s="22">
        <f t="shared" si="4"/>
        <v>36</v>
      </c>
      <c r="AJ44" s="22">
        <f t="shared" si="4"/>
        <v>36</v>
      </c>
      <c r="AK44" s="22">
        <f t="shared" si="4"/>
        <v>36</v>
      </c>
      <c r="AL44" s="22">
        <f t="shared" si="4"/>
        <v>36</v>
      </c>
      <c r="AM44" s="22">
        <f t="shared" si="4"/>
        <v>36</v>
      </c>
      <c r="AN44" s="22">
        <f t="shared" si="4"/>
        <v>36</v>
      </c>
      <c r="AO44" s="22">
        <f t="shared" si="4"/>
        <v>36</v>
      </c>
      <c r="AP44" s="22">
        <f t="shared" si="4"/>
        <v>36</v>
      </c>
      <c r="AQ44" s="22">
        <f t="shared" si="4"/>
        <v>36</v>
      </c>
      <c r="AR44" s="22">
        <f t="shared" si="4"/>
        <v>0</v>
      </c>
      <c r="AS44" s="22">
        <f t="shared" si="4"/>
        <v>0</v>
      </c>
      <c r="AT44" s="22" t="s">
        <v>80</v>
      </c>
      <c r="AU44" s="22" t="s">
        <v>80</v>
      </c>
      <c r="AV44" s="22" t="s">
        <v>80</v>
      </c>
      <c r="AW44" s="22" t="s">
        <v>80</v>
      </c>
      <c r="AX44" s="22" t="s">
        <v>80</v>
      </c>
      <c r="AY44" s="22" t="s">
        <v>80</v>
      </c>
      <c r="AZ44" s="22" t="s">
        <v>80</v>
      </c>
      <c r="BA44" s="22" t="s">
        <v>80</v>
      </c>
      <c r="BB44" s="22" t="s">
        <v>80</v>
      </c>
      <c r="BC44" s="22">
        <f>BC45+BC61</f>
        <v>467</v>
      </c>
      <c r="BD44" s="22">
        <f>BD45+BD54+BD61</f>
        <v>1440</v>
      </c>
    </row>
    <row r="45" spans="1:56" ht="15.6">
      <c r="A45" s="3" t="s">
        <v>34</v>
      </c>
      <c r="B45" s="3" t="s">
        <v>35</v>
      </c>
      <c r="C45" s="22">
        <f t="shared" ref="C45:R45" si="5">C46+C50+C52</f>
        <v>6</v>
      </c>
      <c r="D45" s="22">
        <f t="shared" si="5"/>
        <v>8</v>
      </c>
      <c r="E45" s="22">
        <f t="shared" si="5"/>
        <v>6</v>
      </c>
      <c r="F45" s="22">
        <f t="shared" si="5"/>
        <v>8</v>
      </c>
      <c r="G45" s="22">
        <f t="shared" si="5"/>
        <v>6</v>
      </c>
      <c r="H45" s="22">
        <f t="shared" si="5"/>
        <v>8</v>
      </c>
      <c r="I45" s="22">
        <f t="shared" si="5"/>
        <v>6</v>
      </c>
      <c r="J45" s="22">
        <f t="shared" si="5"/>
        <v>8</v>
      </c>
      <c r="K45" s="22">
        <f t="shared" si="5"/>
        <v>6</v>
      </c>
      <c r="L45" s="22">
        <f t="shared" si="5"/>
        <v>8</v>
      </c>
      <c r="M45" s="22">
        <f t="shared" si="5"/>
        <v>6</v>
      </c>
      <c r="N45" s="22">
        <f t="shared" si="5"/>
        <v>8</v>
      </c>
      <c r="O45" s="22">
        <f t="shared" si="5"/>
        <v>6</v>
      </c>
      <c r="P45" s="22">
        <f t="shared" si="5"/>
        <v>8</v>
      </c>
      <c r="Q45" s="22">
        <f t="shared" si="5"/>
        <v>6</v>
      </c>
      <c r="R45" s="22">
        <f t="shared" si="5"/>
        <v>8</v>
      </c>
      <c r="S45" s="22">
        <f t="shared" ref="S45" si="6">SUM(S46:S52)</f>
        <v>0</v>
      </c>
      <c r="T45" s="22" t="s">
        <v>80</v>
      </c>
      <c r="U45" s="22" t="s">
        <v>80</v>
      </c>
      <c r="V45" s="22">
        <f t="shared" ref="V45:AE45" si="7">V50+V52</f>
        <v>8</v>
      </c>
      <c r="W45" s="22">
        <f t="shared" si="7"/>
        <v>8</v>
      </c>
      <c r="X45" s="22">
        <f t="shared" si="7"/>
        <v>8</v>
      </c>
      <c r="Y45" s="22">
        <f t="shared" si="7"/>
        <v>8</v>
      </c>
      <c r="Z45" s="22">
        <f t="shared" si="7"/>
        <v>8</v>
      </c>
      <c r="AA45" s="22">
        <f t="shared" si="7"/>
        <v>8</v>
      </c>
      <c r="AB45" s="22">
        <f t="shared" si="7"/>
        <v>8</v>
      </c>
      <c r="AC45" s="22">
        <f t="shared" si="7"/>
        <v>8</v>
      </c>
      <c r="AD45" s="22">
        <f t="shared" si="7"/>
        <v>8</v>
      </c>
      <c r="AE45" s="22">
        <f t="shared" si="7"/>
        <v>8</v>
      </c>
      <c r="AF45" s="22">
        <f t="shared" ref="AF45:AS45" si="8">SUM(AF46:AF52)</f>
        <v>0</v>
      </c>
      <c r="AG45" s="22">
        <f t="shared" si="8"/>
        <v>0</v>
      </c>
      <c r="AH45" s="22">
        <f t="shared" si="8"/>
        <v>0</v>
      </c>
      <c r="AI45" s="22">
        <f t="shared" si="8"/>
        <v>0</v>
      </c>
      <c r="AJ45" s="22">
        <f t="shared" si="8"/>
        <v>0</v>
      </c>
      <c r="AK45" s="22">
        <f t="shared" si="8"/>
        <v>0</v>
      </c>
      <c r="AL45" s="22">
        <f t="shared" si="8"/>
        <v>0</v>
      </c>
      <c r="AM45" s="22">
        <f t="shared" si="8"/>
        <v>0</v>
      </c>
      <c r="AN45" s="22">
        <f t="shared" si="8"/>
        <v>0</v>
      </c>
      <c r="AO45" s="22">
        <f t="shared" si="8"/>
        <v>0</v>
      </c>
      <c r="AP45" s="22">
        <f t="shared" si="8"/>
        <v>0</v>
      </c>
      <c r="AQ45" s="22">
        <f t="shared" si="8"/>
        <v>0</v>
      </c>
      <c r="AR45" s="22">
        <f t="shared" si="8"/>
        <v>0</v>
      </c>
      <c r="AS45" s="22">
        <f t="shared" si="8"/>
        <v>0</v>
      </c>
      <c r="AT45" s="22" t="s">
        <v>80</v>
      </c>
      <c r="AU45" s="22" t="s">
        <v>80</v>
      </c>
      <c r="AV45" s="22" t="s">
        <v>80</v>
      </c>
      <c r="AW45" s="22" t="s">
        <v>80</v>
      </c>
      <c r="AX45" s="22" t="s">
        <v>80</v>
      </c>
      <c r="AY45" s="22" t="s">
        <v>80</v>
      </c>
      <c r="AZ45" s="22" t="s">
        <v>80</v>
      </c>
      <c r="BA45" s="22" t="s">
        <v>80</v>
      </c>
      <c r="BB45" s="22" t="s">
        <v>80</v>
      </c>
      <c r="BC45" s="22">
        <f>BC47+BC51+BC53</f>
        <v>94</v>
      </c>
      <c r="BD45" s="22">
        <f>BD46+BD50+BD52</f>
        <v>192</v>
      </c>
    </row>
    <row r="46" spans="1:56" s="45" customFormat="1" ht="15.6">
      <c r="A46" s="3" t="s">
        <v>36</v>
      </c>
      <c r="B46" s="3" t="s">
        <v>86</v>
      </c>
      <c r="C46" s="46">
        <v>2</v>
      </c>
      <c r="D46" s="46">
        <v>4</v>
      </c>
      <c r="E46" s="46">
        <v>2</v>
      </c>
      <c r="F46" s="46">
        <v>4</v>
      </c>
      <c r="G46" s="46">
        <v>2</v>
      </c>
      <c r="H46" s="46">
        <v>4</v>
      </c>
      <c r="I46" s="46">
        <v>2</v>
      </c>
      <c r="J46" s="46">
        <v>4</v>
      </c>
      <c r="K46" s="46">
        <v>2</v>
      </c>
      <c r="L46" s="46">
        <v>4</v>
      </c>
      <c r="M46" s="46">
        <v>2</v>
      </c>
      <c r="N46" s="46">
        <v>4</v>
      </c>
      <c r="O46" s="46">
        <v>2</v>
      </c>
      <c r="P46" s="46">
        <v>4</v>
      </c>
      <c r="Q46" s="46">
        <v>2</v>
      </c>
      <c r="R46" s="46">
        <v>4</v>
      </c>
      <c r="S46" s="46"/>
      <c r="T46" s="47" t="s">
        <v>80</v>
      </c>
      <c r="U46" s="47" t="s">
        <v>80</v>
      </c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 t="s">
        <v>80</v>
      </c>
      <c r="AU46" s="74" t="s">
        <v>80</v>
      </c>
      <c r="AV46" s="74" t="s">
        <v>80</v>
      </c>
      <c r="AW46" s="74" t="s">
        <v>80</v>
      </c>
      <c r="AX46" s="74" t="s">
        <v>80</v>
      </c>
      <c r="AY46" s="74" t="s">
        <v>80</v>
      </c>
      <c r="AZ46" s="74" t="s">
        <v>80</v>
      </c>
      <c r="BA46" s="74" t="s">
        <v>80</v>
      </c>
      <c r="BB46" s="74" t="s">
        <v>80</v>
      </c>
      <c r="BC46" s="46"/>
      <c r="BD46" s="46">
        <f t="shared" ref="BD46:BD52" si="9">SUM(C46:AT46)</f>
        <v>48</v>
      </c>
    </row>
    <row r="47" spans="1:56" s="45" customFormat="1" ht="15.6">
      <c r="A47" s="3" t="s">
        <v>83</v>
      </c>
      <c r="B47" s="3" t="s">
        <v>82</v>
      </c>
      <c r="C47" s="46"/>
      <c r="D47" s="46">
        <v>1</v>
      </c>
      <c r="E47" s="46"/>
      <c r="F47" s="46">
        <v>1</v>
      </c>
      <c r="G47" s="46">
        <v>1</v>
      </c>
      <c r="H47" s="46"/>
      <c r="I47" s="46"/>
      <c r="J47" s="46">
        <v>1</v>
      </c>
      <c r="K47" s="46"/>
      <c r="L47" s="46">
        <v>1</v>
      </c>
      <c r="M47" s="46"/>
      <c r="N47" s="46">
        <v>1</v>
      </c>
      <c r="O47" s="46"/>
      <c r="P47" s="46">
        <v>1</v>
      </c>
      <c r="Q47" s="46"/>
      <c r="R47" s="46">
        <v>1</v>
      </c>
      <c r="S47" s="46"/>
      <c r="T47" s="47"/>
      <c r="U47" s="47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74" t="s">
        <v>80</v>
      </c>
      <c r="AU47" s="74" t="s">
        <v>80</v>
      </c>
      <c r="AV47" s="74" t="s">
        <v>80</v>
      </c>
      <c r="AW47" s="74" t="s">
        <v>80</v>
      </c>
      <c r="AX47" s="74" t="s">
        <v>80</v>
      </c>
      <c r="AY47" s="74" t="s">
        <v>80</v>
      </c>
      <c r="AZ47" s="74" t="s">
        <v>80</v>
      </c>
      <c r="BA47" s="74" t="s">
        <v>80</v>
      </c>
      <c r="BB47" s="74" t="s">
        <v>80</v>
      </c>
      <c r="BC47" s="46">
        <f>SUM(C47:R47)</f>
        <v>8</v>
      </c>
      <c r="BD47" s="46"/>
    </row>
    <row r="48" spans="1:56" s="45" customFormat="1" ht="15.6">
      <c r="A48" s="3" t="s">
        <v>84</v>
      </c>
      <c r="B48" s="3" t="s">
        <v>37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7" t="s">
        <v>80</v>
      </c>
      <c r="U48" s="47" t="s">
        <v>80</v>
      </c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74" t="s">
        <v>80</v>
      </c>
      <c r="AU48" s="74" t="s">
        <v>80</v>
      </c>
      <c r="AV48" s="74" t="s">
        <v>80</v>
      </c>
      <c r="AW48" s="74" t="s">
        <v>80</v>
      </c>
      <c r="AX48" s="74" t="s">
        <v>80</v>
      </c>
      <c r="AY48" s="74" t="s">
        <v>80</v>
      </c>
      <c r="AZ48" s="74" t="s">
        <v>80</v>
      </c>
      <c r="BA48" s="74" t="s">
        <v>80</v>
      </c>
      <c r="BB48" s="74" t="s">
        <v>80</v>
      </c>
      <c r="BC48" s="46"/>
      <c r="BD48" s="46">
        <f t="shared" si="9"/>
        <v>0</v>
      </c>
    </row>
    <row r="49" spans="1:56" s="45" customFormat="1" ht="31.2">
      <c r="A49" s="7" t="s">
        <v>39</v>
      </c>
      <c r="B49" s="8" t="s">
        <v>40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47"/>
      <c r="U49" s="47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 t="s">
        <v>80</v>
      </c>
      <c r="AU49" s="74" t="s">
        <v>80</v>
      </c>
      <c r="AV49" s="74" t="s">
        <v>80</v>
      </c>
      <c r="AW49" s="74" t="s">
        <v>80</v>
      </c>
      <c r="AX49" s="74" t="s">
        <v>80</v>
      </c>
      <c r="AY49" s="74" t="s">
        <v>80</v>
      </c>
      <c r="AZ49" s="74" t="s">
        <v>80</v>
      </c>
      <c r="BA49" s="74" t="s">
        <v>80</v>
      </c>
      <c r="BB49" s="74" t="s">
        <v>80</v>
      </c>
      <c r="BC49" s="74"/>
      <c r="BD49" s="74"/>
    </row>
    <row r="50" spans="1:56" s="45" customFormat="1" ht="15.6">
      <c r="A50" s="3" t="s">
        <v>41</v>
      </c>
      <c r="B50" s="9" t="s">
        <v>42</v>
      </c>
      <c r="C50" s="46">
        <v>2</v>
      </c>
      <c r="D50" s="46">
        <v>2</v>
      </c>
      <c r="E50" s="46">
        <v>2</v>
      </c>
      <c r="F50" s="46">
        <v>2</v>
      </c>
      <c r="G50" s="46">
        <v>2</v>
      </c>
      <c r="H50" s="46">
        <v>2</v>
      </c>
      <c r="I50" s="46">
        <v>2</v>
      </c>
      <c r="J50" s="46">
        <v>2</v>
      </c>
      <c r="K50" s="46">
        <v>2</v>
      </c>
      <c r="L50" s="46">
        <v>2</v>
      </c>
      <c r="M50" s="46">
        <v>2</v>
      </c>
      <c r="N50" s="46">
        <v>2</v>
      </c>
      <c r="O50" s="46">
        <v>2</v>
      </c>
      <c r="P50" s="46">
        <v>2</v>
      </c>
      <c r="Q50" s="46">
        <v>2</v>
      </c>
      <c r="R50" s="46">
        <v>2</v>
      </c>
      <c r="S50" s="46"/>
      <c r="T50" s="47" t="s">
        <v>80</v>
      </c>
      <c r="U50" s="47" t="s">
        <v>80</v>
      </c>
      <c r="V50" s="46">
        <v>4</v>
      </c>
      <c r="W50" s="46">
        <v>4</v>
      </c>
      <c r="X50" s="46">
        <v>4</v>
      </c>
      <c r="Y50" s="46">
        <v>4</v>
      </c>
      <c r="Z50" s="46">
        <v>4</v>
      </c>
      <c r="AA50" s="46">
        <v>4</v>
      </c>
      <c r="AB50" s="46">
        <v>4</v>
      </c>
      <c r="AC50" s="46">
        <v>4</v>
      </c>
      <c r="AD50" s="46">
        <v>4</v>
      </c>
      <c r="AE50" s="46">
        <v>4</v>
      </c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74" t="s">
        <v>80</v>
      </c>
      <c r="AU50" s="74" t="s">
        <v>80</v>
      </c>
      <c r="AV50" s="74" t="s">
        <v>80</v>
      </c>
      <c r="AW50" s="74" t="s">
        <v>80</v>
      </c>
      <c r="AX50" s="74" t="s">
        <v>80</v>
      </c>
      <c r="AY50" s="74" t="s">
        <v>80</v>
      </c>
      <c r="AZ50" s="74" t="s">
        <v>80</v>
      </c>
      <c r="BA50" s="74" t="s">
        <v>80</v>
      </c>
      <c r="BB50" s="74" t="s">
        <v>80</v>
      </c>
      <c r="BC50" s="46"/>
      <c r="BD50" s="46">
        <f t="shared" si="9"/>
        <v>72</v>
      </c>
    </row>
    <row r="51" spans="1:56" s="45" customFormat="1" ht="15.6">
      <c r="A51" s="3" t="s">
        <v>43</v>
      </c>
      <c r="B51" s="9" t="s">
        <v>44</v>
      </c>
      <c r="C51" s="46">
        <v>1</v>
      </c>
      <c r="D51" s="46">
        <v>1</v>
      </c>
      <c r="E51" s="46">
        <v>1</v>
      </c>
      <c r="F51" s="46">
        <v>1</v>
      </c>
      <c r="G51" s="46"/>
      <c r="H51" s="46">
        <v>1</v>
      </c>
      <c r="I51" s="46">
        <v>1</v>
      </c>
      <c r="J51" s="46">
        <v>1</v>
      </c>
      <c r="K51" s="46">
        <v>1</v>
      </c>
      <c r="L51" s="46">
        <v>1</v>
      </c>
      <c r="M51" s="46">
        <v>1</v>
      </c>
      <c r="N51" s="46">
        <v>1</v>
      </c>
      <c r="O51" s="46">
        <v>1</v>
      </c>
      <c r="P51" s="46">
        <v>1</v>
      </c>
      <c r="Q51" s="46">
        <v>1</v>
      </c>
      <c r="R51" s="46"/>
      <c r="S51" s="46"/>
      <c r="T51" s="47"/>
      <c r="U51" s="47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74" t="s">
        <v>80</v>
      </c>
      <c r="AU51" s="74" t="s">
        <v>80</v>
      </c>
      <c r="AV51" s="74" t="s">
        <v>80</v>
      </c>
      <c r="AW51" s="74" t="s">
        <v>80</v>
      </c>
      <c r="AX51" s="74" t="s">
        <v>80</v>
      </c>
      <c r="AY51" s="74" t="s">
        <v>80</v>
      </c>
      <c r="AZ51" s="74" t="s">
        <v>80</v>
      </c>
      <c r="BA51" s="74" t="s">
        <v>80</v>
      </c>
      <c r="BB51" s="74" t="s">
        <v>80</v>
      </c>
      <c r="BC51" s="46">
        <f>SUM(C51:R51)</f>
        <v>14</v>
      </c>
      <c r="BD51" s="46"/>
    </row>
    <row r="52" spans="1:56" s="45" customFormat="1" ht="15.6">
      <c r="A52" s="3" t="s">
        <v>211</v>
      </c>
      <c r="B52" s="9" t="s">
        <v>87</v>
      </c>
      <c r="C52" s="46">
        <v>2</v>
      </c>
      <c r="D52" s="46">
        <v>2</v>
      </c>
      <c r="E52" s="46">
        <v>2</v>
      </c>
      <c r="F52" s="46">
        <v>2</v>
      </c>
      <c r="G52" s="46">
        <v>2</v>
      </c>
      <c r="H52" s="46">
        <v>2</v>
      </c>
      <c r="I52" s="46">
        <v>2</v>
      </c>
      <c r="J52" s="46">
        <v>2</v>
      </c>
      <c r="K52" s="46">
        <v>2</v>
      </c>
      <c r="L52" s="46">
        <v>2</v>
      </c>
      <c r="M52" s="46">
        <v>2</v>
      </c>
      <c r="N52" s="46">
        <v>2</v>
      </c>
      <c r="O52" s="46">
        <v>2</v>
      </c>
      <c r="P52" s="46">
        <v>2</v>
      </c>
      <c r="Q52" s="46">
        <v>2</v>
      </c>
      <c r="R52" s="46">
        <v>2</v>
      </c>
      <c r="S52" s="46"/>
      <c r="T52" s="47" t="s">
        <v>80</v>
      </c>
      <c r="U52" s="47" t="s">
        <v>80</v>
      </c>
      <c r="V52" s="46">
        <v>4</v>
      </c>
      <c r="W52" s="46">
        <v>4</v>
      </c>
      <c r="X52" s="46">
        <v>4</v>
      </c>
      <c r="Y52" s="46">
        <v>4</v>
      </c>
      <c r="Z52" s="46">
        <v>4</v>
      </c>
      <c r="AA52" s="46">
        <v>4</v>
      </c>
      <c r="AB52" s="46">
        <v>4</v>
      </c>
      <c r="AC52" s="46">
        <v>4</v>
      </c>
      <c r="AD52" s="46">
        <v>4</v>
      </c>
      <c r="AE52" s="46">
        <v>4</v>
      </c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74" t="s">
        <v>80</v>
      </c>
      <c r="AU52" s="74" t="s">
        <v>80</v>
      </c>
      <c r="AV52" s="74" t="s">
        <v>80</v>
      </c>
      <c r="AW52" s="74" t="s">
        <v>80</v>
      </c>
      <c r="AX52" s="74" t="s">
        <v>80</v>
      </c>
      <c r="AY52" s="74" t="s">
        <v>80</v>
      </c>
      <c r="AZ52" s="74" t="s">
        <v>80</v>
      </c>
      <c r="BA52" s="74" t="s">
        <v>80</v>
      </c>
      <c r="BB52" s="74" t="s">
        <v>80</v>
      </c>
      <c r="BC52" s="46"/>
      <c r="BD52" s="46">
        <f t="shared" si="9"/>
        <v>72</v>
      </c>
    </row>
    <row r="53" spans="1:56" s="45" customFormat="1" ht="15.6">
      <c r="A53" s="3" t="s">
        <v>45</v>
      </c>
      <c r="B53" s="9" t="s">
        <v>0</v>
      </c>
      <c r="C53" s="46">
        <v>2</v>
      </c>
      <c r="D53" s="46">
        <v>2</v>
      </c>
      <c r="E53" s="46">
        <v>2</v>
      </c>
      <c r="F53" s="46">
        <v>2</v>
      </c>
      <c r="G53" s="46">
        <v>2</v>
      </c>
      <c r="H53" s="46">
        <v>2</v>
      </c>
      <c r="I53" s="46">
        <v>2</v>
      </c>
      <c r="J53" s="46">
        <v>2</v>
      </c>
      <c r="K53" s="46">
        <v>2</v>
      </c>
      <c r="L53" s="46">
        <v>2</v>
      </c>
      <c r="M53" s="46">
        <v>2</v>
      </c>
      <c r="N53" s="46">
        <v>2</v>
      </c>
      <c r="O53" s="46">
        <v>2</v>
      </c>
      <c r="P53" s="46">
        <v>2</v>
      </c>
      <c r="Q53" s="46">
        <v>2</v>
      </c>
      <c r="R53" s="46">
        <v>2</v>
      </c>
      <c r="S53" s="46"/>
      <c r="T53" s="47"/>
      <c r="U53" s="47"/>
      <c r="V53" s="46">
        <v>4</v>
      </c>
      <c r="W53" s="46">
        <v>4</v>
      </c>
      <c r="X53" s="46">
        <v>4</v>
      </c>
      <c r="Y53" s="46">
        <v>4</v>
      </c>
      <c r="Z53" s="46">
        <v>4</v>
      </c>
      <c r="AA53" s="46">
        <v>4</v>
      </c>
      <c r="AB53" s="46">
        <v>4</v>
      </c>
      <c r="AC53" s="46">
        <v>4</v>
      </c>
      <c r="AD53" s="46">
        <v>4</v>
      </c>
      <c r="AE53" s="46">
        <v>4</v>
      </c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74" t="s">
        <v>80</v>
      </c>
      <c r="AU53" s="74" t="s">
        <v>80</v>
      </c>
      <c r="AV53" s="74" t="s">
        <v>80</v>
      </c>
      <c r="AW53" s="74" t="s">
        <v>80</v>
      </c>
      <c r="AX53" s="74" t="s">
        <v>80</v>
      </c>
      <c r="AY53" s="74" t="s">
        <v>80</v>
      </c>
      <c r="AZ53" s="74" t="s">
        <v>80</v>
      </c>
      <c r="BA53" s="74" t="s">
        <v>80</v>
      </c>
      <c r="BB53" s="74" t="s">
        <v>80</v>
      </c>
      <c r="BC53" s="46">
        <f>SUM(C53:AE53)</f>
        <v>72</v>
      </c>
      <c r="BD53" s="46"/>
    </row>
    <row r="54" spans="1:56" s="45" customFormat="1" ht="15.6">
      <c r="A54" s="7" t="s">
        <v>46</v>
      </c>
      <c r="B54" s="8" t="s">
        <v>47</v>
      </c>
      <c r="C54" s="50">
        <f>C55+C59</f>
        <v>0</v>
      </c>
      <c r="D54" s="50">
        <f t="shared" ref="D54:S54" si="10">D55+D59</f>
        <v>0</v>
      </c>
      <c r="E54" s="50">
        <f t="shared" si="10"/>
        <v>0</v>
      </c>
      <c r="F54" s="50">
        <f t="shared" si="10"/>
        <v>0</v>
      </c>
      <c r="G54" s="50">
        <f t="shared" si="10"/>
        <v>0</v>
      </c>
      <c r="H54" s="50">
        <f t="shared" si="10"/>
        <v>0</v>
      </c>
      <c r="I54" s="50">
        <f t="shared" si="10"/>
        <v>0</v>
      </c>
      <c r="J54" s="50">
        <f t="shared" si="10"/>
        <v>0</v>
      </c>
      <c r="K54" s="50">
        <f t="shared" si="10"/>
        <v>0</v>
      </c>
      <c r="L54" s="50">
        <f t="shared" si="10"/>
        <v>0</v>
      </c>
      <c r="M54" s="50">
        <f t="shared" si="10"/>
        <v>0</v>
      </c>
      <c r="N54" s="50">
        <f t="shared" si="10"/>
        <v>0</v>
      </c>
      <c r="O54" s="50">
        <f t="shared" si="10"/>
        <v>0</v>
      </c>
      <c r="P54" s="50">
        <f t="shared" si="10"/>
        <v>0</v>
      </c>
      <c r="Q54" s="50">
        <f t="shared" si="10"/>
        <v>0</v>
      </c>
      <c r="R54" s="50">
        <f t="shared" si="10"/>
        <v>0</v>
      </c>
      <c r="S54" s="50">
        <f t="shared" si="10"/>
        <v>0</v>
      </c>
      <c r="T54" s="50" t="s">
        <v>80</v>
      </c>
      <c r="U54" s="50" t="s">
        <v>80</v>
      </c>
      <c r="V54" s="50">
        <f t="shared" ref="V54:AS54" si="11">V55+V59</f>
        <v>0</v>
      </c>
      <c r="W54" s="50">
        <f t="shared" si="11"/>
        <v>0</v>
      </c>
      <c r="X54" s="50">
        <f t="shared" si="11"/>
        <v>0</v>
      </c>
      <c r="Y54" s="50">
        <f t="shared" si="11"/>
        <v>0</v>
      </c>
      <c r="Z54" s="50">
        <f t="shared" si="11"/>
        <v>0</v>
      </c>
      <c r="AA54" s="50">
        <f t="shared" si="11"/>
        <v>0</v>
      </c>
      <c r="AB54" s="50">
        <f t="shared" si="11"/>
        <v>0</v>
      </c>
      <c r="AC54" s="50">
        <f t="shared" si="11"/>
        <v>0</v>
      </c>
      <c r="AD54" s="50">
        <f t="shared" si="11"/>
        <v>0</v>
      </c>
      <c r="AE54" s="50">
        <f t="shared" si="11"/>
        <v>0</v>
      </c>
      <c r="AF54" s="50">
        <f t="shared" si="11"/>
        <v>0</v>
      </c>
      <c r="AG54" s="50">
        <f t="shared" si="11"/>
        <v>0</v>
      </c>
      <c r="AH54" s="50">
        <f t="shared" si="11"/>
        <v>0</v>
      </c>
      <c r="AI54" s="50">
        <f t="shared" si="11"/>
        <v>0</v>
      </c>
      <c r="AJ54" s="50">
        <f t="shared" si="11"/>
        <v>0</v>
      </c>
      <c r="AK54" s="50">
        <f t="shared" si="11"/>
        <v>0</v>
      </c>
      <c r="AL54" s="50">
        <f t="shared" si="11"/>
        <v>0</v>
      </c>
      <c r="AM54" s="50">
        <f t="shared" si="11"/>
        <v>0</v>
      </c>
      <c r="AN54" s="50">
        <f t="shared" si="11"/>
        <v>0</v>
      </c>
      <c r="AO54" s="50">
        <f t="shared" si="11"/>
        <v>0</v>
      </c>
      <c r="AP54" s="50">
        <f t="shared" si="11"/>
        <v>0</v>
      </c>
      <c r="AQ54" s="50">
        <f t="shared" si="11"/>
        <v>0</v>
      </c>
      <c r="AR54" s="50">
        <f t="shared" si="11"/>
        <v>0</v>
      </c>
      <c r="AS54" s="50">
        <f t="shared" si="11"/>
        <v>0</v>
      </c>
      <c r="AT54" s="50" t="s">
        <v>80</v>
      </c>
      <c r="AU54" s="50" t="s">
        <v>80</v>
      </c>
      <c r="AV54" s="50" t="s">
        <v>80</v>
      </c>
      <c r="AW54" s="50" t="s">
        <v>80</v>
      </c>
      <c r="AX54" s="50" t="s">
        <v>80</v>
      </c>
      <c r="AY54" s="50" t="s">
        <v>80</v>
      </c>
      <c r="AZ54" s="50" t="s">
        <v>80</v>
      </c>
      <c r="BA54" s="50" t="s">
        <v>80</v>
      </c>
      <c r="BB54" s="50" t="s">
        <v>80</v>
      </c>
      <c r="BC54" s="50"/>
      <c r="BD54" s="50">
        <f>SUM(BD55:BD59)</f>
        <v>0</v>
      </c>
    </row>
    <row r="55" spans="1:56" ht="15.6">
      <c r="A55" s="3" t="s">
        <v>48</v>
      </c>
      <c r="B55" s="9" t="s">
        <v>49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25" t="s">
        <v>80</v>
      </c>
      <c r="U55" s="25" t="s">
        <v>80</v>
      </c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 t="s">
        <v>80</v>
      </c>
      <c r="AU55" s="73" t="s">
        <v>80</v>
      </c>
      <c r="AV55" s="73" t="s">
        <v>80</v>
      </c>
      <c r="AW55" s="73" t="s">
        <v>80</v>
      </c>
      <c r="AX55" s="73" t="s">
        <v>80</v>
      </c>
      <c r="AY55" s="73" t="s">
        <v>80</v>
      </c>
      <c r="AZ55" s="73" t="s">
        <v>80</v>
      </c>
      <c r="BA55" s="73" t="s">
        <v>80</v>
      </c>
      <c r="BB55" s="73" t="s">
        <v>80</v>
      </c>
      <c r="BC55" s="40"/>
      <c r="BD55" s="38">
        <f t="shared" ref="BD55:BD59" si="12">SUM(C55:AT55)</f>
        <v>0</v>
      </c>
    </row>
    <row r="56" spans="1:56" ht="15.6">
      <c r="A56" s="3" t="s">
        <v>50</v>
      </c>
      <c r="B56" s="9" t="s">
        <v>51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25"/>
      <c r="U56" s="25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 t="s">
        <v>80</v>
      </c>
      <c r="AU56" s="73" t="s">
        <v>80</v>
      </c>
      <c r="AV56" s="73" t="s">
        <v>80</v>
      </c>
      <c r="AW56" s="73" t="s">
        <v>80</v>
      </c>
      <c r="AX56" s="73" t="s">
        <v>80</v>
      </c>
      <c r="AY56" s="73" t="s">
        <v>80</v>
      </c>
      <c r="AZ56" s="73" t="s">
        <v>80</v>
      </c>
      <c r="BA56" s="73" t="s">
        <v>80</v>
      </c>
      <c r="BB56" s="73" t="s">
        <v>80</v>
      </c>
      <c r="BC56" s="73"/>
      <c r="BD56" s="73"/>
    </row>
    <row r="57" spans="1:56" ht="15.6">
      <c r="A57" s="3" t="s">
        <v>154</v>
      </c>
      <c r="B57" s="9" t="s">
        <v>155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25"/>
      <c r="U57" s="25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73" t="s">
        <v>80</v>
      </c>
      <c r="AU57" s="73" t="s">
        <v>80</v>
      </c>
      <c r="AV57" s="73" t="s">
        <v>80</v>
      </c>
      <c r="AW57" s="73" t="s">
        <v>80</v>
      </c>
      <c r="AX57" s="73" t="s">
        <v>80</v>
      </c>
      <c r="AY57" s="73" t="s">
        <v>80</v>
      </c>
      <c r="AZ57" s="73" t="s">
        <v>80</v>
      </c>
      <c r="BA57" s="73" t="s">
        <v>80</v>
      </c>
      <c r="BB57" s="73" t="s">
        <v>80</v>
      </c>
      <c r="BC57" s="40"/>
      <c r="BD57" s="38"/>
    </row>
    <row r="58" spans="1:56" ht="15.6">
      <c r="A58" s="10" t="s">
        <v>54</v>
      </c>
      <c r="B58" s="8" t="s">
        <v>55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25"/>
      <c r="U58" s="25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 t="s">
        <v>80</v>
      </c>
      <c r="AU58" s="73" t="s">
        <v>80</v>
      </c>
      <c r="AV58" s="73" t="s">
        <v>80</v>
      </c>
      <c r="AW58" s="73" t="s">
        <v>80</v>
      </c>
      <c r="AX58" s="73" t="s">
        <v>80</v>
      </c>
      <c r="AY58" s="73" t="s">
        <v>80</v>
      </c>
      <c r="AZ58" s="73" t="s">
        <v>80</v>
      </c>
      <c r="BA58" s="73" t="s">
        <v>80</v>
      </c>
      <c r="BB58" s="73" t="s">
        <v>80</v>
      </c>
      <c r="BC58" s="73"/>
      <c r="BD58" s="73"/>
    </row>
    <row r="59" spans="1:56" ht="15.6">
      <c r="A59" s="5" t="s">
        <v>56</v>
      </c>
      <c r="B59" s="9" t="s">
        <v>57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25" t="s">
        <v>80</v>
      </c>
      <c r="U59" s="25" t="s">
        <v>80</v>
      </c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73" t="s">
        <v>80</v>
      </c>
      <c r="AU59" s="73" t="s">
        <v>80</v>
      </c>
      <c r="AV59" s="73" t="s">
        <v>80</v>
      </c>
      <c r="AW59" s="73" t="s">
        <v>80</v>
      </c>
      <c r="AX59" s="73" t="s">
        <v>80</v>
      </c>
      <c r="AY59" s="73" t="s">
        <v>80</v>
      </c>
      <c r="AZ59" s="73" t="s">
        <v>80</v>
      </c>
      <c r="BA59" s="73" t="s">
        <v>80</v>
      </c>
      <c r="BB59" s="73" t="s">
        <v>80</v>
      </c>
      <c r="BC59" s="40"/>
      <c r="BD59" s="38">
        <f t="shared" si="12"/>
        <v>0</v>
      </c>
    </row>
    <row r="60" spans="1:56" ht="15.6">
      <c r="A60" s="5" t="s">
        <v>96</v>
      </c>
      <c r="B60" s="9" t="s">
        <v>52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25"/>
      <c r="U60" s="25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 t="s">
        <v>80</v>
      </c>
      <c r="AU60" s="73" t="s">
        <v>80</v>
      </c>
      <c r="AV60" s="73" t="s">
        <v>80</v>
      </c>
      <c r="AW60" s="73" t="s">
        <v>80</v>
      </c>
      <c r="AX60" s="73" t="s">
        <v>80</v>
      </c>
      <c r="AY60" s="73" t="s">
        <v>80</v>
      </c>
      <c r="AZ60" s="73" t="s">
        <v>80</v>
      </c>
      <c r="BA60" s="73" t="s">
        <v>80</v>
      </c>
      <c r="BB60" s="73" t="s">
        <v>80</v>
      </c>
      <c r="BC60" s="73"/>
      <c r="BD60" s="73"/>
    </row>
    <row r="61" spans="1:56" ht="15.6">
      <c r="A61" s="10" t="s">
        <v>59</v>
      </c>
      <c r="B61" s="8" t="s">
        <v>85</v>
      </c>
      <c r="C61" s="22">
        <f t="shared" ref="C61:S61" si="13">C62+C113</f>
        <v>30</v>
      </c>
      <c r="D61" s="22">
        <f t="shared" si="13"/>
        <v>28</v>
      </c>
      <c r="E61" s="22">
        <f t="shared" si="13"/>
        <v>30</v>
      </c>
      <c r="F61" s="22">
        <f t="shared" si="13"/>
        <v>28</v>
      </c>
      <c r="G61" s="22">
        <f t="shared" si="13"/>
        <v>30</v>
      </c>
      <c r="H61" s="22">
        <f t="shared" si="13"/>
        <v>28</v>
      </c>
      <c r="I61" s="22">
        <f t="shared" si="13"/>
        <v>30</v>
      </c>
      <c r="J61" s="22">
        <f t="shared" si="13"/>
        <v>28</v>
      </c>
      <c r="K61" s="22">
        <f t="shared" si="13"/>
        <v>30</v>
      </c>
      <c r="L61" s="22">
        <f t="shared" si="13"/>
        <v>28</v>
      </c>
      <c r="M61" s="22">
        <f t="shared" si="13"/>
        <v>30</v>
      </c>
      <c r="N61" s="22">
        <f t="shared" si="13"/>
        <v>28</v>
      </c>
      <c r="O61" s="22">
        <f t="shared" si="13"/>
        <v>30</v>
      </c>
      <c r="P61" s="22">
        <f t="shared" si="13"/>
        <v>28</v>
      </c>
      <c r="Q61" s="22">
        <f t="shared" si="13"/>
        <v>30</v>
      </c>
      <c r="R61" s="22">
        <f t="shared" si="13"/>
        <v>28</v>
      </c>
      <c r="S61" s="22">
        <f t="shared" si="13"/>
        <v>0</v>
      </c>
      <c r="T61" s="22" t="s">
        <v>80</v>
      </c>
      <c r="U61" s="22" t="s">
        <v>80</v>
      </c>
      <c r="V61" s="22">
        <f>V62+V113</f>
        <v>28</v>
      </c>
      <c r="W61" s="22">
        <f>W62+W113</f>
        <v>28</v>
      </c>
      <c r="X61" s="22">
        <f>X62+W113</f>
        <v>28</v>
      </c>
      <c r="Y61" s="22">
        <f t="shared" ref="Y61:AS61" si="14">Y62+Y113</f>
        <v>28</v>
      </c>
      <c r="Z61" s="22">
        <f t="shared" si="14"/>
        <v>28</v>
      </c>
      <c r="AA61" s="22">
        <f t="shared" si="14"/>
        <v>28</v>
      </c>
      <c r="AB61" s="22">
        <f t="shared" si="14"/>
        <v>28</v>
      </c>
      <c r="AC61" s="22">
        <f t="shared" si="14"/>
        <v>28</v>
      </c>
      <c r="AD61" s="22">
        <f t="shared" si="14"/>
        <v>28</v>
      </c>
      <c r="AE61" s="22">
        <f t="shared" si="14"/>
        <v>28</v>
      </c>
      <c r="AF61" s="22">
        <f t="shared" si="14"/>
        <v>36</v>
      </c>
      <c r="AG61" s="22">
        <f t="shared" si="14"/>
        <v>36</v>
      </c>
      <c r="AH61" s="22">
        <f t="shared" si="14"/>
        <v>36</v>
      </c>
      <c r="AI61" s="22">
        <f t="shared" si="14"/>
        <v>36</v>
      </c>
      <c r="AJ61" s="22">
        <f t="shared" si="14"/>
        <v>36</v>
      </c>
      <c r="AK61" s="22">
        <f t="shared" si="14"/>
        <v>36</v>
      </c>
      <c r="AL61" s="22">
        <f t="shared" si="14"/>
        <v>36</v>
      </c>
      <c r="AM61" s="22">
        <f t="shared" si="14"/>
        <v>36</v>
      </c>
      <c r="AN61" s="22">
        <f t="shared" si="14"/>
        <v>36</v>
      </c>
      <c r="AO61" s="22">
        <f t="shared" si="14"/>
        <v>36</v>
      </c>
      <c r="AP61" s="22">
        <f t="shared" si="14"/>
        <v>36</v>
      </c>
      <c r="AQ61" s="22">
        <f t="shared" si="14"/>
        <v>36</v>
      </c>
      <c r="AR61" s="22">
        <f t="shared" si="14"/>
        <v>0</v>
      </c>
      <c r="AS61" s="22">
        <f t="shared" si="14"/>
        <v>0</v>
      </c>
      <c r="AT61" s="22" t="s">
        <v>80</v>
      </c>
      <c r="AU61" s="22" t="s">
        <v>80</v>
      </c>
      <c r="AV61" s="22" t="s">
        <v>80</v>
      </c>
      <c r="AW61" s="22" t="s">
        <v>80</v>
      </c>
      <c r="AX61" s="22" t="s">
        <v>80</v>
      </c>
      <c r="AY61" s="22" t="s">
        <v>80</v>
      </c>
      <c r="AZ61" s="22" t="s">
        <v>80</v>
      </c>
      <c r="BA61" s="22" t="s">
        <v>80</v>
      </c>
      <c r="BB61" s="22" t="s">
        <v>80</v>
      </c>
      <c r="BC61" s="22">
        <f>BC62+BC113</f>
        <v>373</v>
      </c>
      <c r="BD61" s="22">
        <f>BD62+BD113</f>
        <v>1248</v>
      </c>
    </row>
    <row r="62" spans="1:56" s="28" customFormat="1" ht="31.2">
      <c r="A62" s="5" t="s">
        <v>60</v>
      </c>
      <c r="B62" s="11" t="s">
        <v>61</v>
      </c>
      <c r="C62" s="27">
        <f t="shared" ref="C62:R62" si="15">C63+C86</f>
        <v>30</v>
      </c>
      <c r="D62" s="27">
        <f t="shared" si="15"/>
        <v>28</v>
      </c>
      <c r="E62" s="27">
        <f t="shared" si="15"/>
        <v>30</v>
      </c>
      <c r="F62" s="27">
        <f t="shared" si="15"/>
        <v>28</v>
      </c>
      <c r="G62" s="27">
        <f t="shared" si="15"/>
        <v>30</v>
      </c>
      <c r="H62" s="27">
        <f t="shared" si="15"/>
        <v>28</v>
      </c>
      <c r="I62" s="27">
        <f t="shared" si="15"/>
        <v>30</v>
      </c>
      <c r="J62" s="27">
        <f t="shared" si="15"/>
        <v>28</v>
      </c>
      <c r="K62" s="27">
        <f t="shared" si="15"/>
        <v>30</v>
      </c>
      <c r="L62" s="27">
        <f t="shared" si="15"/>
        <v>28</v>
      </c>
      <c r="M62" s="27">
        <f t="shared" si="15"/>
        <v>30</v>
      </c>
      <c r="N62" s="27">
        <f t="shared" si="15"/>
        <v>28</v>
      </c>
      <c r="O62" s="27">
        <f t="shared" si="15"/>
        <v>30</v>
      </c>
      <c r="P62" s="27">
        <f t="shared" si="15"/>
        <v>28</v>
      </c>
      <c r="Q62" s="27">
        <f t="shared" si="15"/>
        <v>30</v>
      </c>
      <c r="R62" s="27">
        <f t="shared" si="15"/>
        <v>28</v>
      </c>
      <c r="S62" s="27">
        <f>S63+S87+S93+S99+S104</f>
        <v>0</v>
      </c>
      <c r="T62" s="22" t="s">
        <v>80</v>
      </c>
      <c r="U62" s="22" t="s">
        <v>80</v>
      </c>
      <c r="V62" s="27">
        <f t="shared" ref="V62:AE62" si="16">V63+V87+V93+V99+V104</f>
        <v>24</v>
      </c>
      <c r="W62" s="27">
        <f t="shared" si="16"/>
        <v>24</v>
      </c>
      <c r="X62" s="27">
        <f t="shared" si="16"/>
        <v>24</v>
      </c>
      <c r="Y62" s="27">
        <f t="shared" si="16"/>
        <v>24</v>
      </c>
      <c r="Z62" s="27">
        <f t="shared" si="16"/>
        <v>24</v>
      </c>
      <c r="AA62" s="27">
        <f t="shared" si="16"/>
        <v>24</v>
      </c>
      <c r="AB62" s="27">
        <f t="shared" si="16"/>
        <v>24</v>
      </c>
      <c r="AC62" s="27">
        <f t="shared" si="16"/>
        <v>24</v>
      </c>
      <c r="AD62" s="27">
        <f t="shared" si="16"/>
        <v>24</v>
      </c>
      <c r="AE62" s="27">
        <f t="shared" si="16"/>
        <v>24</v>
      </c>
      <c r="AF62" s="27">
        <f>AF63+AF86</f>
        <v>36</v>
      </c>
      <c r="AG62" s="27">
        <f>AG63+AG87+AG93+AG99+AG104</f>
        <v>36</v>
      </c>
      <c r="AH62" s="27">
        <f>AH63+AH87+AH93+AH99+AH104</f>
        <v>36</v>
      </c>
      <c r="AI62" s="27">
        <f>AI63+AI86</f>
        <v>36</v>
      </c>
      <c r="AJ62" s="27">
        <f>AJ63+AJ86</f>
        <v>36</v>
      </c>
      <c r="AK62" s="27">
        <f>AK63+AK86</f>
        <v>36</v>
      </c>
      <c r="AL62" s="27">
        <f>AL63+AL87+AL93+AL99+AL104</f>
        <v>36</v>
      </c>
      <c r="AM62" s="27">
        <f>AM63+AM87+AM93+AM99+AM104</f>
        <v>36</v>
      </c>
      <c r="AN62" s="27">
        <f>AN63+AN87+AN93+AN99+AN104</f>
        <v>36</v>
      </c>
      <c r="AO62" s="27">
        <f>AO63+AO87+AO93+AO99+AO104</f>
        <v>36</v>
      </c>
      <c r="AP62" s="27">
        <f>AP63+AP86</f>
        <v>36</v>
      </c>
      <c r="AQ62" s="27">
        <f>AQ63+AQ86</f>
        <v>36</v>
      </c>
      <c r="AR62" s="27">
        <f>AR63+AR87+AR93+AR99+AR104</f>
        <v>0</v>
      </c>
      <c r="AS62" s="27">
        <f>AS63+AS87+AS93+AS99+AS104</f>
        <v>0</v>
      </c>
      <c r="AT62" s="22" t="s">
        <v>80</v>
      </c>
      <c r="AU62" s="22" t="s">
        <v>80</v>
      </c>
      <c r="AV62" s="22" t="s">
        <v>80</v>
      </c>
      <c r="AW62" s="22" t="s">
        <v>80</v>
      </c>
      <c r="AX62" s="22" t="s">
        <v>80</v>
      </c>
      <c r="AY62" s="22" t="s">
        <v>80</v>
      </c>
      <c r="AZ62" s="22" t="s">
        <v>80</v>
      </c>
      <c r="BA62" s="22" t="s">
        <v>80</v>
      </c>
      <c r="BB62" s="22" t="s">
        <v>80</v>
      </c>
      <c r="BC62" s="22">
        <f>BC63+BC86</f>
        <v>353</v>
      </c>
      <c r="BD62" s="22">
        <f>BD63+BD86</f>
        <v>1208</v>
      </c>
    </row>
    <row r="63" spans="1:56" s="23" customFormat="1" ht="15.6">
      <c r="A63" s="5" t="s">
        <v>62</v>
      </c>
      <c r="B63" s="9" t="s">
        <v>88</v>
      </c>
      <c r="C63" s="22">
        <f t="shared" ref="C63:R63" si="17">C64+C68+C72</f>
        <v>6</v>
      </c>
      <c r="D63" s="22">
        <f t="shared" si="17"/>
        <v>8</v>
      </c>
      <c r="E63" s="22">
        <f t="shared" si="17"/>
        <v>6</v>
      </c>
      <c r="F63" s="22">
        <f t="shared" si="17"/>
        <v>8</v>
      </c>
      <c r="G63" s="22">
        <f t="shared" si="17"/>
        <v>6</v>
      </c>
      <c r="H63" s="22">
        <f t="shared" si="17"/>
        <v>8</v>
      </c>
      <c r="I63" s="22">
        <f t="shared" si="17"/>
        <v>6</v>
      </c>
      <c r="J63" s="22">
        <f t="shared" si="17"/>
        <v>8</v>
      </c>
      <c r="K63" s="22">
        <f t="shared" si="17"/>
        <v>6</v>
      </c>
      <c r="L63" s="22">
        <f t="shared" si="17"/>
        <v>8</v>
      </c>
      <c r="M63" s="22">
        <f t="shared" si="17"/>
        <v>6</v>
      </c>
      <c r="N63" s="22">
        <f t="shared" si="17"/>
        <v>8</v>
      </c>
      <c r="O63" s="22">
        <f t="shared" si="17"/>
        <v>6</v>
      </c>
      <c r="P63" s="22">
        <f t="shared" si="17"/>
        <v>8</v>
      </c>
      <c r="Q63" s="22">
        <f t="shared" si="17"/>
        <v>6</v>
      </c>
      <c r="R63" s="22">
        <f t="shared" si="17"/>
        <v>8</v>
      </c>
      <c r="S63" s="22">
        <f t="shared" ref="S63" si="18">SUM(S64:S84)</f>
        <v>0</v>
      </c>
      <c r="T63" s="22" t="s">
        <v>80</v>
      </c>
      <c r="U63" s="22" t="s">
        <v>80</v>
      </c>
      <c r="V63" s="22">
        <f t="shared" ref="V63:AE63" si="19">V68+V84</f>
        <v>10</v>
      </c>
      <c r="W63" s="22">
        <f t="shared" si="19"/>
        <v>12</v>
      </c>
      <c r="X63" s="22">
        <f t="shared" si="19"/>
        <v>10</v>
      </c>
      <c r="Y63" s="22">
        <f t="shared" si="19"/>
        <v>12</v>
      </c>
      <c r="Z63" s="22">
        <f t="shared" si="19"/>
        <v>10</v>
      </c>
      <c r="AA63" s="22">
        <f t="shared" si="19"/>
        <v>12</v>
      </c>
      <c r="AB63" s="22">
        <f t="shared" si="19"/>
        <v>10</v>
      </c>
      <c r="AC63" s="22">
        <f t="shared" si="19"/>
        <v>12</v>
      </c>
      <c r="AD63" s="22">
        <f t="shared" si="19"/>
        <v>10</v>
      </c>
      <c r="AE63" s="22">
        <f t="shared" si="19"/>
        <v>12</v>
      </c>
      <c r="AF63" s="22">
        <f t="shared" ref="AF63:AS63" si="20">SUM(AF64:AF84)</f>
        <v>0</v>
      </c>
      <c r="AG63" s="22">
        <f t="shared" si="20"/>
        <v>0</v>
      </c>
      <c r="AH63" s="22">
        <f t="shared" si="20"/>
        <v>0</v>
      </c>
      <c r="AI63" s="22">
        <f t="shared" si="20"/>
        <v>0</v>
      </c>
      <c r="AJ63" s="22">
        <f t="shared" si="20"/>
        <v>0</v>
      </c>
      <c r="AK63" s="22">
        <f t="shared" si="20"/>
        <v>0</v>
      </c>
      <c r="AL63" s="22">
        <f t="shared" si="20"/>
        <v>0</v>
      </c>
      <c r="AM63" s="22">
        <f t="shared" si="20"/>
        <v>0</v>
      </c>
      <c r="AN63" s="22">
        <f t="shared" si="20"/>
        <v>0</v>
      </c>
      <c r="AO63" s="22">
        <f t="shared" si="20"/>
        <v>0</v>
      </c>
      <c r="AP63" s="22">
        <f t="shared" si="20"/>
        <v>0</v>
      </c>
      <c r="AQ63" s="22">
        <f t="shared" si="20"/>
        <v>0</v>
      </c>
      <c r="AR63" s="22">
        <f t="shared" si="20"/>
        <v>0</v>
      </c>
      <c r="AS63" s="22">
        <f t="shared" si="20"/>
        <v>0</v>
      </c>
      <c r="AT63" s="22" t="s">
        <v>80</v>
      </c>
      <c r="AU63" s="22" t="s">
        <v>80</v>
      </c>
      <c r="AV63" s="22" t="s">
        <v>80</v>
      </c>
      <c r="AW63" s="22" t="s">
        <v>80</v>
      </c>
      <c r="AX63" s="22" t="s">
        <v>80</v>
      </c>
      <c r="AY63" s="22" t="s">
        <v>80</v>
      </c>
      <c r="AZ63" s="22" t="s">
        <v>80</v>
      </c>
      <c r="BA63" s="22" t="s">
        <v>80</v>
      </c>
      <c r="BB63" s="22" t="s">
        <v>80</v>
      </c>
      <c r="BC63" s="22">
        <f>BC65+BC69+BC73+BC85</f>
        <v>111</v>
      </c>
      <c r="BD63" s="22">
        <f>BD64+BD68+BD72+BD84</f>
        <v>222</v>
      </c>
    </row>
    <row r="64" spans="1:56" ht="26.4">
      <c r="A64" s="29" t="s">
        <v>63</v>
      </c>
      <c r="B64" s="29" t="s">
        <v>212</v>
      </c>
      <c r="C64" s="38">
        <v>2</v>
      </c>
      <c r="D64" s="40">
        <v>2</v>
      </c>
      <c r="E64" s="40">
        <v>2</v>
      </c>
      <c r="F64" s="40">
        <v>2</v>
      </c>
      <c r="G64" s="40">
        <v>2</v>
      </c>
      <c r="H64" s="40">
        <v>2</v>
      </c>
      <c r="I64" s="40">
        <v>2</v>
      </c>
      <c r="J64" s="40">
        <v>2</v>
      </c>
      <c r="K64" s="40">
        <v>2</v>
      </c>
      <c r="L64" s="40">
        <v>2</v>
      </c>
      <c r="M64" s="40">
        <v>2</v>
      </c>
      <c r="N64" s="40">
        <v>2</v>
      </c>
      <c r="O64" s="40">
        <v>2</v>
      </c>
      <c r="P64" s="40">
        <v>2</v>
      </c>
      <c r="Q64" s="40">
        <v>2</v>
      </c>
      <c r="R64" s="40">
        <v>2</v>
      </c>
      <c r="S64" s="38"/>
      <c r="T64" s="25" t="s">
        <v>80</v>
      </c>
      <c r="U64" s="25" t="s">
        <v>80</v>
      </c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 t="s">
        <v>80</v>
      </c>
      <c r="AU64" s="73" t="s">
        <v>80</v>
      </c>
      <c r="AV64" s="73" t="s">
        <v>80</v>
      </c>
      <c r="AW64" s="73" t="s">
        <v>80</v>
      </c>
      <c r="AX64" s="73" t="s">
        <v>80</v>
      </c>
      <c r="AY64" s="73" t="s">
        <v>80</v>
      </c>
      <c r="AZ64" s="73" t="s">
        <v>80</v>
      </c>
      <c r="BA64" s="73" t="s">
        <v>80</v>
      </c>
      <c r="BB64" s="73" t="s">
        <v>80</v>
      </c>
      <c r="BC64" s="40"/>
      <c r="BD64" s="38">
        <f t="shared" ref="BD64:BD84" si="21">SUM(C64:AT64)</f>
        <v>32</v>
      </c>
    </row>
    <row r="65" spans="1:56">
      <c r="A65" s="24" t="s">
        <v>64</v>
      </c>
      <c r="B65" s="24" t="s">
        <v>213</v>
      </c>
      <c r="C65" s="40">
        <v>1</v>
      </c>
      <c r="D65" s="40">
        <v>1</v>
      </c>
      <c r="E65" s="40">
        <v>1</v>
      </c>
      <c r="F65" s="40">
        <v>1</v>
      </c>
      <c r="G65" s="40">
        <v>1</v>
      </c>
      <c r="H65" s="40">
        <v>1</v>
      </c>
      <c r="I65" s="40">
        <v>1</v>
      </c>
      <c r="J65" s="40">
        <v>1</v>
      </c>
      <c r="K65" s="40">
        <v>1</v>
      </c>
      <c r="L65" s="40">
        <v>1</v>
      </c>
      <c r="M65" s="40">
        <v>1</v>
      </c>
      <c r="N65" s="40">
        <v>1</v>
      </c>
      <c r="O65" s="40">
        <v>1</v>
      </c>
      <c r="P65" s="40">
        <v>1</v>
      </c>
      <c r="Q65" s="40">
        <v>1</v>
      </c>
      <c r="R65" s="40">
        <v>1</v>
      </c>
      <c r="S65" s="40"/>
      <c r="T65" s="25"/>
      <c r="U65" s="25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73" t="s">
        <v>80</v>
      </c>
      <c r="AU65" s="73" t="s">
        <v>80</v>
      </c>
      <c r="AV65" s="73" t="s">
        <v>80</v>
      </c>
      <c r="AW65" s="73" t="s">
        <v>80</v>
      </c>
      <c r="AX65" s="73" t="s">
        <v>80</v>
      </c>
      <c r="AY65" s="73" t="s">
        <v>80</v>
      </c>
      <c r="AZ65" s="73" t="s">
        <v>80</v>
      </c>
      <c r="BA65" s="73" t="s">
        <v>80</v>
      </c>
      <c r="BB65" s="73" t="s">
        <v>80</v>
      </c>
      <c r="BC65" s="40">
        <f>SUM(C65:R65)</f>
        <v>16</v>
      </c>
      <c r="BD65" s="40"/>
    </row>
    <row r="66" spans="1:56">
      <c r="A66" s="24" t="s">
        <v>65</v>
      </c>
      <c r="B66" s="24" t="s">
        <v>87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25" t="s">
        <v>80</v>
      </c>
      <c r="U66" s="25" t="s">
        <v>80</v>
      </c>
      <c r="V66" s="38"/>
      <c r="W66" s="41"/>
      <c r="X66" s="41"/>
      <c r="Y66" s="41"/>
      <c r="Z66" s="41"/>
      <c r="AA66" s="41"/>
      <c r="AB66" s="41"/>
      <c r="AC66" s="41"/>
      <c r="AD66" s="41"/>
      <c r="AE66" s="41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73" t="s">
        <v>80</v>
      </c>
      <c r="AU66" s="73" t="s">
        <v>80</v>
      </c>
      <c r="AV66" s="73" t="s">
        <v>80</v>
      </c>
      <c r="AW66" s="73" t="s">
        <v>80</v>
      </c>
      <c r="AX66" s="73" t="s">
        <v>80</v>
      </c>
      <c r="AY66" s="73" t="s">
        <v>80</v>
      </c>
      <c r="AZ66" s="73" t="s">
        <v>80</v>
      </c>
      <c r="BA66" s="73" t="s">
        <v>80</v>
      </c>
      <c r="BB66" s="73" t="s">
        <v>80</v>
      </c>
      <c r="BC66" s="40"/>
      <c r="BD66" s="38">
        <f t="shared" si="21"/>
        <v>0</v>
      </c>
    </row>
    <row r="67" spans="1:56">
      <c r="A67" s="29" t="s">
        <v>206</v>
      </c>
      <c r="B67" s="29" t="s">
        <v>207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25"/>
      <c r="U67" s="25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 t="s">
        <v>80</v>
      </c>
      <c r="AU67" s="73" t="s">
        <v>80</v>
      </c>
      <c r="AV67" s="73" t="s">
        <v>80</v>
      </c>
      <c r="AW67" s="73" t="s">
        <v>80</v>
      </c>
      <c r="AX67" s="73" t="s">
        <v>80</v>
      </c>
      <c r="AY67" s="73" t="s">
        <v>80</v>
      </c>
      <c r="AZ67" s="73" t="s">
        <v>80</v>
      </c>
      <c r="BA67" s="73" t="s">
        <v>80</v>
      </c>
      <c r="BB67" s="73" t="s">
        <v>80</v>
      </c>
      <c r="BC67" s="73"/>
      <c r="BD67" s="73"/>
    </row>
    <row r="68" spans="1:56">
      <c r="A68" s="24" t="s">
        <v>157</v>
      </c>
      <c r="B68" s="24" t="s">
        <v>208</v>
      </c>
      <c r="C68" s="38">
        <v>2</v>
      </c>
      <c r="D68" s="40">
        <v>2</v>
      </c>
      <c r="E68" s="40">
        <v>2</v>
      </c>
      <c r="F68" s="40">
        <v>2</v>
      </c>
      <c r="G68" s="40">
        <v>2</v>
      </c>
      <c r="H68" s="40">
        <v>2</v>
      </c>
      <c r="I68" s="40">
        <v>2</v>
      </c>
      <c r="J68" s="40">
        <v>2</v>
      </c>
      <c r="K68" s="40">
        <v>2</v>
      </c>
      <c r="L68" s="40">
        <v>2</v>
      </c>
      <c r="M68" s="40">
        <v>2</v>
      </c>
      <c r="N68" s="40">
        <v>2</v>
      </c>
      <c r="O68" s="40">
        <v>2</v>
      </c>
      <c r="P68" s="40">
        <v>2</v>
      </c>
      <c r="Q68" s="40">
        <v>2</v>
      </c>
      <c r="R68" s="40">
        <v>2</v>
      </c>
      <c r="S68" s="38"/>
      <c r="T68" s="25" t="s">
        <v>80</v>
      </c>
      <c r="U68" s="25" t="s">
        <v>80</v>
      </c>
      <c r="V68" s="38">
        <v>4</v>
      </c>
      <c r="W68" s="40">
        <v>4</v>
      </c>
      <c r="X68" s="40">
        <v>4</v>
      </c>
      <c r="Y68" s="40">
        <v>4</v>
      </c>
      <c r="Z68" s="40">
        <v>4</v>
      </c>
      <c r="AA68" s="40">
        <v>4</v>
      </c>
      <c r="AB68" s="40">
        <v>4</v>
      </c>
      <c r="AC68" s="40">
        <v>4</v>
      </c>
      <c r="AD68" s="40">
        <v>4</v>
      </c>
      <c r="AE68" s="40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73" t="s">
        <v>80</v>
      </c>
      <c r="AU68" s="73" t="s">
        <v>80</v>
      </c>
      <c r="AV68" s="73" t="s">
        <v>80</v>
      </c>
      <c r="AW68" s="73" t="s">
        <v>80</v>
      </c>
      <c r="AX68" s="73" t="s">
        <v>80</v>
      </c>
      <c r="AY68" s="73" t="s">
        <v>80</v>
      </c>
      <c r="AZ68" s="73" t="s">
        <v>80</v>
      </c>
      <c r="BA68" s="73" t="s">
        <v>80</v>
      </c>
      <c r="BB68" s="73" t="s">
        <v>80</v>
      </c>
      <c r="BC68" s="40"/>
      <c r="BD68" s="38">
        <f t="shared" si="21"/>
        <v>72</v>
      </c>
    </row>
    <row r="69" spans="1:56">
      <c r="A69" s="24" t="s">
        <v>209</v>
      </c>
      <c r="B69" s="24" t="s">
        <v>210</v>
      </c>
      <c r="C69" s="40">
        <v>1</v>
      </c>
      <c r="D69" s="40">
        <v>1</v>
      </c>
      <c r="E69" s="40">
        <v>1</v>
      </c>
      <c r="F69" s="40">
        <v>1</v>
      </c>
      <c r="G69" s="40">
        <v>1</v>
      </c>
      <c r="H69" s="40">
        <v>1</v>
      </c>
      <c r="I69" s="40">
        <v>1</v>
      </c>
      <c r="J69" s="40">
        <v>1</v>
      </c>
      <c r="K69" s="40">
        <v>1</v>
      </c>
      <c r="L69" s="40">
        <v>1</v>
      </c>
      <c r="M69" s="40">
        <v>1</v>
      </c>
      <c r="N69" s="40">
        <v>1</v>
      </c>
      <c r="O69" s="40">
        <v>1</v>
      </c>
      <c r="P69" s="40">
        <v>1</v>
      </c>
      <c r="Q69" s="40">
        <v>1</v>
      </c>
      <c r="R69" s="40">
        <v>1</v>
      </c>
      <c r="S69" s="40"/>
      <c r="T69" s="25"/>
      <c r="U69" s="25"/>
      <c r="V69" s="40">
        <v>2</v>
      </c>
      <c r="W69" s="40">
        <v>2</v>
      </c>
      <c r="X69" s="40">
        <v>2</v>
      </c>
      <c r="Y69" s="40">
        <v>2</v>
      </c>
      <c r="Z69" s="40">
        <v>2</v>
      </c>
      <c r="AA69" s="40">
        <v>2</v>
      </c>
      <c r="AB69" s="40">
        <v>2</v>
      </c>
      <c r="AC69" s="40">
        <v>2</v>
      </c>
      <c r="AD69" s="40">
        <v>2</v>
      </c>
      <c r="AE69" s="40">
        <v>2</v>
      </c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73" t="s">
        <v>80</v>
      </c>
      <c r="AU69" s="73" t="s">
        <v>80</v>
      </c>
      <c r="AV69" s="73" t="s">
        <v>80</v>
      </c>
      <c r="AW69" s="73" t="s">
        <v>80</v>
      </c>
      <c r="AX69" s="73" t="s">
        <v>80</v>
      </c>
      <c r="AY69" s="73" t="s">
        <v>80</v>
      </c>
      <c r="AZ69" s="73" t="s">
        <v>80</v>
      </c>
      <c r="BA69" s="73" t="s">
        <v>80</v>
      </c>
      <c r="BB69" s="73" t="s">
        <v>80</v>
      </c>
      <c r="BC69" s="40">
        <f>SUM(C69:AE69)</f>
        <v>36</v>
      </c>
      <c r="BD69" s="40"/>
    </row>
    <row r="70" spans="1:56">
      <c r="A70" s="24" t="s">
        <v>103</v>
      </c>
      <c r="B70" s="30" t="s">
        <v>87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25" t="s">
        <v>80</v>
      </c>
      <c r="U70" s="25" t="s">
        <v>80</v>
      </c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73" t="s">
        <v>80</v>
      </c>
      <c r="AU70" s="73" t="s">
        <v>80</v>
      </c>
      <c r="AV70" s="73" t="s">
        <v>80</v>
      </c>
      <c r="AW70" s="73" t="s">
        <v>80</v>
      </c>
      <c r="AX70" s="73" t="s">
        <v>80</v>
      </c>
      <c r="AY70" s="73" t="s">
        <v>80</v>
      </c>
      <c r="AZ70" s="73" t="s">
        <v>80</v>
      </c>
      <c r="BA70" s="73" t="s">
        <v>80</v>
      </c>
      <c r="BB70" s="73" t="s">
        <v>80</v>
      </c>
      <c r="BC70" s="40"/>
      <c r="BD70" s="38">
        <f t="shared" si="21"/>
        <v>0</v>
      </c>
    </row>
    <row r="71" spans="1:56">
      <c r="A71" s="24" t="s">
        <v>67</v>
      </c>
      <c r="B71" s="30" t="s">
        <v>180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25"/>
      <c r="U71" s="25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 t="s">
        <v>80</v>
      </c>
      <c r="AU71" s="73" t="s">
        <v>80</v>
      </c>
      <c r="AV71" s="73" t="s">
        <v>80</v>
      </c>
      <c r="AW71" s="73" t="s">
        <v>80</v>
      </c>
      <c r="AX71" s="73" t="s">
        <v>80</v>
      </c>
      <c r="AY71" s="73" t="s">
        <v>80</v>
      </c>
      <c r="AZ71" s="73" t="s">
        <v>80</v>
      </c>
      <c r="BA71" s="73" t="s">
        <v>80</v>
      </c>
      <c r="BB71" s="73" t="s">
        <v>80</v>
      </c>
      <c r="BC71" s="73"/>
      <c r="BD71" s="73"/>
    </row>
    <row r="72" spans="1:56" ht="14.4">
      <c r="A72" s="26" t="s">
        <v>151</v>
      </c>
      <c r="B72" s="31" t="s">
        <v>2</v>
      </c>
      <c r="C72" s="38">
        <v>2</v>
      </c>
      <c r="D72" s="38">
        <v>4</v>
      </c>
      <c r="E72" s="38">
        <v>2</v>
      </c>
      <c r="F72" s="38">
        <v>4</v>
      </c>
      <c r="G72" s="38">
        <v>2</v>
      </c>
      <c r="H72" s="38">
        <v>4</v>
      </c>
      <c r="I72" s="38">
        <v>2</v>
      </c>
      <c r="J72" s="38">
        <v>4</v>
      </c>
      <c r="K72" s="38">
        <v>2</v>
      </c>
      <c r="L72" s="38">
        <v>4</v>
      </c>
      <c r="M72" s="38">
        <v>2</v>
      </c>
      <c r="N72" s="38">
        <v>4</v>
      </c>
      <c r="O72" s="38">
        <v>2</v>
      </c>
      <c r="P72" s="38">
        <v>4</v>
      </c>
      <c r="Q72" s="38">
        <v>2</v>
      </c>
      <c r="R72" s="38">
        <v>4</v>
      </c>
      <c r="S72" s="38"/>
      <c r="T72" s="25" t="s">
        <v>80</v>
      </c>
      <c r="U72" s="25" t="s">
        <v>80</v>
      </c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73" t="s">
        <v>80</v>
      </c>
      <c r="AU72" s="73" t="s">
        <v>80</v>
      </c>
      <c r="AV72" s="73" t="s">
        <v>80</v>
      </c>
      <c r="AW72" s="73" t="s">
        <v>80</v>
      </c>
      <c r="AX72" s="73" t="s">
        <v>80</v>
      </c>
      <c r="AY72" s="73" t="s">
        <v>80</v>
      </c>
      <c r="AZ72" s="73" t="s">
        <v>80</v>
      </c>
      <c r="BA72" s="73" t="s">
        <v>80</v>
      </c>
      <c r="BB72" s="73" t="s">
        <v>80</v>
      </c>
      <c r="BC72" s="40"/>
      <c r="BD72" s="38">
        <f t="shared" si="21"/>
        <v>48</v>
      </c>
    </row>
    <row r="73" spans="1:56">
      <c r="A73" s="143" t="s">
        <v>181</v>
      </c>
      <c r="B73" s="143"/>
      <c r="C73" s="40">
        <v>1</v>
      </c>
      <c r="D73" s="40">
        <v>2</v>
      </c>
      <c r="E73" s="40">
        <v>1</v>
      </c>
      <c r="F73" s="40">
        <v>2</v>
      </c>
      <c r="G73" s="40">
        <v>1</v>
      </c>
      <c r="H73" s="40">
        <v>2</v>
      </c>
      <c r="I73" s="40">
        <v>1</v>
      </c>
      <c r="J73" s="40">
        <v>2</v>
      </c>
      <c r="K73" s="40">
        <v>1</v>
      </c>
      <c r="L73" s="40">
        <v>2</v>
      </c>
      <c r="M73" s="40">
        <v>1</v>
      </c>
      <c r="N73" s="40">
        <v>2</v>
      </c>
      <c r="O73" s="40">
        <v>1</v>
      </c>
      <c r="P73" s="40">
        <v>2</v>
      </c>
      <c r="Q73" s="40">
        <v>1</v>
      </c>
      <c r="R73" s="40">
        <v>2</v>
      </c>
      <c r="S73" s="40"/>
      <c r="T73" s="25"/>
      <c r="U73" s="25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73" t="s">
        <v>80</v>
      </c>
      <c r="AU73" s="73" t="s">
        <v>80</v>
      </c>
      <c r="AV73" s="73" t="s">
        <v>80</v>
      </c>
      <c r="AW73" s="73" t="s">
        <v>80</v>
      </c>
      <c r="AX73" s="73" t="s">
        <v>80</v>
      </c>
      <c r="AY73" s="73" t="s">
        <v>80</v>
      </c>
      <c r="AZ73" s="73" t="s">
        <v>80</v>
      </c>
      <c r="BA73" s="73" t="s">
        <v>80</v>
      </c>
      <c r="BB73" s="73" t="s">
        <v>80</v>
      </c>
      <c r="BC73" s="40">
        <f>SUM(C73:R73)</f>
        <v>24</v>
      </c>
      <c r="BD73" s="40"/>
    </row>
    <row r="74" spans="1:56" ht="14.4">
      <c r="A74" s="83" t="s">
        <v>183</v>
      </c>
      <c r="B74" s="7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25" t="s">
        <v>80</v>
      </c>
      <c r="U74" s="25" t="s">
        <v>80</v>
      </c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73" t="s">
        <v>80</v>
      </c>
      <c r="AU74" s="73" t="s">
        <v>80</v>
      </c>
      <c r="AV74" s="73" t="s">
        <v>80</v>
      </c>
      <c r="AW74" s="73" t="s">
        <v>80</v>
      </c>
      <c r="AX74" s="73" t="s">
        <v>80</v>
      </c>
      <c r="AY74" s="73" t="s">
        <v>80</v>
      </c>
      <c r="AZ74" s="73" t="s">
        <v>80</v>
      </c>
      <c r="BA74" s="73" t="s">
        <v>80</v>
      </c>
      <c r="BB74" s="73" t="s">
        <v>80</v>
      </c>
      <c r="BC74" s="40"/>
      <c r="BD74" s="38">
        <f t="shared" si="21"/>
        <v>0</v>
      </c>
    </row>
    <row r="75" spans="1:56"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25"/>
      <c r="U75" s="25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 t="s">
        <v>80</v>
      </c>
      <c r="AU75" s="73" t="s">
        <v>80</v>
      </c>
      <c r="AV75" s="73" t="s">
        <v>80</v>
      </c>
      <c r="AW75" s="73" t="s">
        <v>80</v>
      </c>
      <c r="AX75" s="73" t="s">
        <v>80</v>
      </c>
      <c r="AY75" s="73" t="s">
        <v>80</v>
      </c>
      <c r="AZ75" s="73" t="s">
        <v>80</v>
      </c>
      <c r="BA75" s="73" t="s">
        <v>80</v>
      </c>
      <c r="BB75" s="73" t="s">
        <v>80</v>
      </c>
      <c r="BC75" s="73"/>
      <c r="BD75" s="73"/>
    </row>
    <row r="76" spans="1:56"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25" t="s">
        <v>80</v>
      </c>
      <c r="U76" s="25" t="s">
        <v>80</v>
      </c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73" t="s">
        <v>80</v>
      </c>
      <c r="AU76" s="73" t="s">
        <v>80</v>
      </c>
      <c r="AV76" s="73" t="s">
        <v>80</v>
      </c>
      <c r="AW76" s="73" t="s">
        <v>80</v>
      </c>
      <c r="AX76" s="73" t="s">
        <v>80</v>
      </c>
      <c r="AY76" s="73" t="s">
        <v>80</v>
      </c>
      <c r="AZ76" s="73" t="s">
        <v>80</v>
      </c>
      <c r="BA76" s="73" t="s">
        <v>80</v>
      </c>
      <c r="BB76" s="73" t="s">
        <v>80</v>
      </c>
      <c r="BC76" s="40"/>
      <c r="BD76" s="38">
        <f t="shared" si="21"/>
        <v>0</v>
      </c>
    </row>
    <row r="77" spans="1:56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25"/>
      <c r="U77" s="25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 t="s">
        <v>80</v>
      </c>
      <c r="AU77" s="73" t="s">
        <v>80</v>
      </c>
      <c r="AV77" s="73" t="s">
        <v>80</v>
      </c>
      <c r="AW77" s="73" t="s">
        <v>80</v>
      </c>
      <c r="AX77" s="73" t="s">
        <v>80</v>
      </c>
      <c r="AY77" s="73" t="s">
        <v>80</v>
      </c>
      <c r="AZ77" s="73" t="s">
        <v>80</v>
      </c>
      <c r="BA77" s="73" t="s">
        <v>80</v>
      </c>
      <c r="BB77" s="73" t="s">
        <v>80</v>
      </c>
      <c r="BC77" s="73"/>
      <c r="BD77" s="73"/>
    </row>
    <row r="78" spans="1:56"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25" t="s">
        <v>80</v>
      </c>
      <c r="U78" s="25" t="s">
        <v>80</v>
      </c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73" t="s">
        <v>80</v>
      </c>
      <c r="AU78" s="73" t="s">
        <v>80</v>
      </c>
      <c r="AV78" s="73" t="s">
        <v>80</v>
      </c>
      <c r="AW78" s="73" t="s">
        <v>80</v>
      </c>
      <c r="AX78" s="73" t="s">
        <v>80</v>
      </c>
      <c r="AY78" s="73" t="s">
        <v>80</v>
      </c>
      <c r="AZ78" s="73" t="s">
        <v>80</v>
      </c>
      <c r="BA78" s="73" t="s">
        <v>80</v>
      </c>
      <c r="BB78" s="73" t="s">
        <v>80</v>
      </c>
      <c r="BC78" s="40"/>
      <c r="BD78" s="38">
        <f t="shared" si="21"/>
        <v>0</v>
      </c>
    </row>
    <row r="79" spans="1:56"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25"/>
      <c r="U79" s="25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 t="s">
        <v>80</v>
      </c>
      <c r="AU79" s="73" t="s">
        <v>80</v>
      </c>
      <c r="AV79" s="73" t="s">
        <v>80</v>
      </c>
      <c r="AW79" s="73" t="s">
        <v>80</v>
      </c>
      <c r="AX79" s="73" t="s">
        <v>80</v>
      </c>
      <c r="AY79" s="73" t="s">
        <v>80</v>
      </c>
      <c r="AZ79" s="73" t="s">
        <v>80</v>
      </c>
      <c r="BA79" s="73" t="s">
        <v>80</v>
      </c>
      <c r="BB79" s="73" t="s">
        <v>80</v>
      </c>
      <c r="BC79" s="73"/>
      <c r="BD79" s="73"/>
    </row>
    <row r="80" spans="1:56"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25" t="s">
        <v>80</v>
      </c>
      <c r="U80" s="25" t="s">
        <v>80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73" t="s">
        <v>80</v>
      </c>
      <c r="AU80" s="73" t="s">
        <v>80</v>
      </c>
      <c r="AV80" s="73" t="s">
        <v>80</v>
      </c>
      <c r="AW80" s="73" t="s">
        <v>80</v>
      </c>
      <c r="AX80" s="73" t="s">
        <v>80</v>
      </c>
      <c r="AY80" s="73" t="s">
        <v>80</v>
      </c>
      <c r="AZ80" s="73" t="s">
        <v>80</v>
      </c>
      <c r="BA80" s="73" t="s">
        <v>80</v>
      </c>
      <c r="BB80" s="73" t="s">
        <v>80</v>
      </c>
      <c r="BC80" s="40"/>
      <c r="BD80" s="38">
        <f t="shared" si="21"/>
        <v>0</v>
      </c>
    </row>
    <row r="81" spans="1:56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25"/>
      <c r="U81" s="25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 t="s">
        <v>80</v>
      </c>
      <c r="AU81" s="73" t="s">
        <v>80</v>
      </c>
      <c r="AV81" s="73" t="s">
        <v>80</v>
      </c>
      <c r="AW81" s="73" t="s">
        <v>80</v>
      </c>
      <c r="AX81" s="73" t="s">
        <v>80</v>
      </c>
      <c r="AY81" s="73" t="s">
        <v>80</v>
      </c>
      <c r="AZ81" s="73" t="s">
        <v>80</v>
      </c>
      <c r="BA81" s="73" t="s">
        <v>80</v>
      </c>
      <c r="BB81" s="73" t="s">
        <v>80</v>
      </c>
      <c r="BC81" s="73"/>
      <c r="BD81" s="73"/>
    </row>
    <row r="82" spans="1:56"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25" t="s">
        <v>80</v>
      </c>
      <c r="U82" s="25" t="s">
        <v>80</v>
      </c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73" t="s">
        <v>80</v>
      </c>
      <c r="AU82" s="73" t="s">
        <v>80</v>
      </c>
      <c r="AV82" s="73" t="s">
        <v>80</v>
      </c>
      <c r="AW82" s="73" t="s">
        <v>80</v>
      </c>
      <c r="AX82" s="73" t="s">
        <v>80</v>
      </c>
      <c r="AY82" s="73" t="s">
        <v>80</v>
      </c>
      <c r="AZ82" s="73" t="s">
        <v>80</v>
      </c>
      <c r="BA82" s="73" t="s">
        <v>80</v>
      </c>
      <c r="BB82" s="73" t="s">
        <v>80</v>
      </c>
      <c r="BC82" s="40"/>
      <c r="BD82" s="38">
        <f t="shared" si="21"/>
        <v>0</v>
      </c>
    </row>
    <row r="83" spans="1:56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25"/>
      <c r="U83" s="25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 t="s">
        <v>80</v>
      </c>
      <c r="AU83" s="73" t="s">
        <v>80</v>
      </c>
      <c r="AV83" s="73" t="s">
        <v>80</v>
      </c>
      <c r="AW83" s="73" t="s">
        <v>80</v>
      </c>
      <c r="AX83" s="73" t="s">
        <v>80</v>
      </c>
      <c r="AY83" s="73" t="s">
        <v>80</v>
      </c>
      <c r="AZ83" s="73" t="s">
        <v>80</v>
      </c>
      <c r="BA83" s="73" t="s">
        <v>80</v>
      </c>
      <c r="BB83" s="73" t="s">
        <v>80</v>
      </c>
      <c r="BC83" s="73"/>
      <c r="BD83" s="73"/>
    </row>
    <row r="84" spans="1:56"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25" t="s">
        <v>80</v>
      </c>
      <c r="U84" s="25" t="s">
        <v>80</v>
      </c>
      <c r="V84" s="38">
        <v>6</v>
      </c>
      <c r="W84" s="38">
        <v>8</v>
      </c>
      <c r="X84" s="38">
        <v>6</v>
      </c>
      <c r="Y84" s="38">
        <v>8</v>
      </c>
      <c r="Z84" s="38">
        <v>6</v>
      </c>
      <c r="AA84" s="38">
        <v>8</v>
      </c>
      <c r="AB84" s="38">
        <v>6</v>
      </c>
      <c r="AC84" s="38">
        <v>8</v>
      </c>
      <c r="AD84" s="38">
        <v>6</v>
      </c>
      <c r="AE84" s="38">
        <v>8</v>
      </c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73" t="s">
        <v>80</v>
      </c>
      <c r="AU84" s="73" t="s">
        <v>80</v>
      </c>
      <c r="AV84" s="73" t="s">
        <v>80</v>
      </c>
      <c r="AW84" s="73" t="s">
        <v>80</v>
      </c>
      <c r="AX84" s="73" t="s">
        <v>80</v>
      </c>
      <c r="AY84" s="73" t="s">
        <v>80</v>
      </c>
      <c r="AZ84" s="73" t="s">
        <v>80</v>
      </c>
      <c r="BA84" s="73" t="s">
        <v>80</v>
      </c>
      <c r="BB84" s="73" t="s">
        <v>80</v>
      </c>
      <c r="BC84" s="40"/>
      <c r="BD84" s="38">
        <f t="shared" si="21"/>
        <v>70</v>
      </c>
    </row>
    <row r="85" spans="1:56"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25"/>
      <c r="U85" s="25"/>
      <c r="V85" s="40">
        <v>3</v>
      </c>
      <c r="W85" s="40">
        <v>4</v>
      </c>
      <c r="X85" s="40">
        <v>3</v>
      </c>
      <c r="Y85" s="40">
        <v>4</v>
      </c>
      <c r="Z85" s="40">
        <v>3</v>
      </c>
      <c r="AA85" s="40">
        <v>4</v>
      </c>
      <c r="AB85" s="40">
        <v>3</v>
      </c>
      <c r="AC85" s="40">
        <v>4</v>
      </c>
      <c r="AD85" s="40">
        <v>3</v>
      </c>
      <c r="AE85" s="40">
        <v>4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73" t="s">
        <v>80</v>
      </c>
      <c r="AU85" s="73" t="s">
        <v>80</v>
      </c>
      <c r="AV85" s="73" t="s">
        <v>80</v>
      </c>
      <c r="AW85" s="73" t="s">
        <v>80</v>
      </c>
      <c r="AX85" s="73" t="s">
        <v>80</v>
      </c>
      <c r="AY85" s="73" t="s">
        <v>80</v>
      </c>
      <c r="AZ85" s="73" t="s">
        <v>80</v>
      </c>
      <c r="BA85" s="73" t="s">
        <v>80</v>
      </c>
      <c r="BB85" s="73" t="s">
        <v>80</v>
      </c>
      <c r="BC85" s="40">
        <f>SUM(V85:AE85)</f>
        <v>35</v>
      </c>
      <c r="BD85" s="40"/>
    </row>
    <row r="86" spans="1:56" s="59" customFormat="1">
      <c r="A86" s="18"/>
      <c r="B86" s="18"/>
      <c r="C86" s="22">
        <f t="shared" ref="C86:R86" si="22">C87+C93+C99+C104+C108</f>
        <v>24</v>
      </c>
      <c r="D86" s="22">
        <f t="shared" si="22"/>
        <v>20</v>
      </c>
      <c r="E86" s="22">
        <f t="shared" si="22"/>
        <v>24</v>
      </c>
      <c r="F86" s="22">
        <f t="shared" si="22"/>
        <v>20</v>
      </c>
      <c r="G86" s="22">
        <f t="shared" si="22"/>
        <v>24</v>
      </c>
      <c r="H86" s="22">
        <f t="shared" si="22"/>
        <v>20</v>
      </c>
      <c r="I86" s="22">
        <f t="shared" si="22"/>
        <v>24</v>
      </c>
      <c r="J86" s="22">
        <f t="shared" si="22"/>
        <v>20</v>
      </c>
      <c r="K86" s="22">
        <f t="shared" si="22"/>
        <v>24</v>
      </c>
      <c r="L86" s="22">
        <f t="shared" si="22"/>
        <v>20</v>
      </c>
      <c r="M86" s="22">
        <f t="shared" si="22"/>
        <v>24</v>
      </c>
      <c r="N86" s="22">
        <f t="shared" si="22"/>
        <v>20</v>
      </c>
      <c r="O86" s="22">
        <f t="shared" si="22"/>
        <v>24</v>
      </c>
      <c r="P86" s="22">
        <f t="shared" si="22"/>
        <v>20</v>
      </c>
      <c r="Q86" s="22">
        <f t="shared" si="22"/>
        <v>24</v>
      </c>
      <c r="R86" s="22">
        <f t="shared" si="22"/>
        <v>20</v>
      </c>
      <c r="S86" s="25"/>
      <c r="T86" s="25"/>
      <c r="U86" s="25"/>
      <c r="V86" s="22">
        <f t="shared" ref="V86:AE86" si="23">V87+V93+V99+V104+V108</f>
        <v>14</v>
      </c>
      <c r="W86" s="22">
        <f t="shared" si="23"/>
        <v>12</v>
      </c>
      <c r="X86" s="22">
        <f t="shared" si="23"/>
        <v>14</v>
      </c>
      <c r="Y86" s="22">
        <f t="shared" si="23"/>
        <v>12</v>
      </c>
      <c r="Z86" s="22">
        <f t="shared" si="23"/>
        <v>14</v>
      </c>
      <c r="AA86" s="22">
        <f t="shared" si="23"/>
        <v>12</v>
      </c>
      <c r="AB86" s="22">
        <f t="shared" si="23"/>
        <v>14</v>
      </c>
      <c r="AC86" s="22">
        <f t="shared" si="23"/>
        <v>12</v>
      </c>
      <c r="AD86" s="22">
        <f t="shared" si="23"/>
        <v>14</v>
      </c>
      <c r="AE86" s="22">
        <f t="shared" si="23"/>
        <v>12</v>
      </c>
      <c r="AF86" s="22">
        <f>AF87+AF93+AF104+AF108</f>
        <v>36</v>
      </c>
      <c r="AG86" s="22">
        <f>AG87+AG93+AG104+AG99+AH108</f>
        <v>36</v>
      </c>
      <c r="AH86" s="22">
        <f>AH87+AH93+AH99+AH104+AH108</f>
        <v>36</v>
      </c>
      <c r="AI86" s="22">
        <f>AI87+AI93+AI99+AI104+AI108</f>
        <v>36</v>
      </c>
      <c r="AJ86" s="22">
        <f>AJ87+AJ93+AJ99+AJ104+AJ108</f>
        <v>36</v>
      </c>
      <c r="AK86" s="22">
        <f>AK87+AK93+AK99+AK104+AK108</f>
        <v>36</v>
      </c>
      <c r="AL86" s="22">
        <f>AL87+AL99+AL104+AL108+AL113</f>
        <v>36</v>
      </c>
      <c r="AM86" s="22">
        <f>AM87+AM93+AM99+AM104+AM108</f>
        <v>36</v>
      </c>
      <c r="AN86" s="22">
        <f>AN87+AN93+AN99+AN104+AN108</f>
        <v>36</v>
      </c>
      <c r="AO86" s="22">
        <f>AO87+AO93+AO99+AO104+AO108</f>
        <v>36</v>
      </c>
      <c r="AP86" s="22">
        <f>AP87+AP93+AP99+AP104+AP108+AP113</f>
        <v>36</v>
      </c>
      <c r="AQ86" s="22">
        <f>AQ87+AQ93+AQ99+AQ104+AQ108+AQ113</f>
        <v>36</v>
      </c>
      <c r="AR86" s="22">
        <f>AR87+AR92</f>
        <v>36</v>
      </c>
      <c r="AS86" s="22">
        <f>AS87+AS92</f>
        <v>36</v>
      </c>
      <c r="AT86" s="22"/>
      <c r="AU86" s="22"/>
      <c r="AV86" s="22"/>
      <c r="AW86" s="22"/>
      <c r="AX86" s="22"/>
      <c r="AY86" s="22"/>
      <c r="AZ86" s="22"/>
      <c r="BA86" s="22"/>
      <c r="BB86" s="22"/>
      <c r="BC86" s="22">
        <f>BC87+BC93+BC99+BC104+BC108</f>
        <v>242</v>
      </c>
      <c r="BD86" s="22">
        <f>BD87+BD93+BD99+BD104+BD108</f>
        <v>986</v>
      </c>
    </row>
    <row r="87" spans="1:56">
      <c r="C87" s="22">
        <f t="shared" ref="C87:R87" si="24">C88+C90</f>
        <v>8</v>
      </c>
      <c r="D87" s="22">
        <f t="shared" si="24"/>
        <v>6</v>
      </c>
      <c r="E87" s="22">
        <f t="shared" si="24"/>
        <v>8</v>
      </c>
      <c r="F87" s="22">
        <f t="shared" si="24"/>
        <v>6</v>
      </c>
      <c r="G87" s="22">
        <f t="shared" si="24"/>
        <v>8</v>
      </c>
      <c r="H87" s="22">
        <f t="shared" si="24"/>
        <v>6</v>
      </c>
      <c r="I87" s="22">
        <f t="shared" si="24"/>
        <v>8</v>
      </c>
      <c r="J87" s="22">
        <f t="shared" si="24"/>
        <v>6</v>
      </c>
      <c r="K87" s="22">
        <f t="shared" si="24"/>
        <v>8</v>
      </c>
      <c r="L87" s="22">
        <f t="shared" si="24"/>
        <v>6</v>
      </c>
      <c r="M87" s="22">
        <f t="shared" si="24"/>
        <v>8</v>
      </c>
      <c r="N87" s="22">
        <f t="shared" si="24"/>
        <v>6</v>
      </c>
      <c r="O87" s="22">
        <f t="shared" si="24"/>
        <v>8</v>
      </c>
      <c r="P87" s="22">
        <f t="shared" si="24"/>
        <v>6</v>
      </c>
      <c r="Q87" s="22">
        <f t="shared" si="24"/>
        <v>8</v>
      </c>
      <c r="R87" s="22">
        <f t="shared" si="24"/>
        <v>6</v>
      </c>
      <c r="S87" s="22">
        <f>S88+S92</f>
        <v>0</v>
      </c>
      <c r="T87" s="22" t="s">
        <v>80</v>
      </c>
      <c r="U87" s="22" t="s">
        <v>80</v>
      </c>
      <c r="V87" s="22">
        <f t="shared" ref="V87:AE87" si="25">V90</f>
        <v>4</v>
      </c>
      <c r="W87" s="22">
        <f t="shared" si="25"/>
        <v>2</v>
      </c>
      <c r="X87" s="22">
        <f t="shared" si="25"/>
        <v>4</v>
      </c>
      <c r="Y87" s="22">
        <f t="shared" si="25"/>
        <v>2</v>
      </c>
      <c r="Z87" s="22">
        <f t="shared" si="25"/>
        <v>4</v>
      </c>
      <c r="AA87" s="22">
        <f t="shared" si="25"/>
        <v>2</v>
      </c>
      <c r="AB87" s="22">
        <f t="shared" si="25"/>
        <v>4</v>
      </c>
      <c r="AC87" s="22">
        <f t="shared" si="25"/>
        <v>2</v>
      </c>
      <c r="AD87" s="22">
        <f t="shared" si="25"/>
        <v>4</v>
      </c>
      <c r="AE87" s="22">
        <f t="shared" si="25"/>
        <v>2</v>
      </c>
      <c r="AF87" s="22">
        <f t="shared" ref="AF87:AQ87" si="26">AF88+AF92</f>
        <v>0</v>
      </c>
      <c r="AG87" s="22">
        <f t="shared" si="26"/>
        <v>0</v>
      </c>
      <c r="AH87" s="22">
        <f t="shared" si="26"/>
        <v>0</v>
      </c>
      <c r="AI87" s="22">
        <f t="shared" si="26"/>
        <v>0</v>
      </c>
      <c r="AJ87" s="22">
        <f t="shared" si="26"/>
        <v>0</v>
      </c>
      <c r="AK87" s="22">
        <f t="shared" si="26"/>
        <v>0</v>
      </c>
      <c r="AL87" s="22">
        <f t="shared" si="26"/>
        <v>0</v>
      </c>
      <c r="AM87" s="22">
        <f t="shared" si="26"/>
        <v>0</v>
      </c>
      <c r="AN87" s="22">
        <f t="shared" si="26"/>
        <v>0</v>
      </c>
      <c r="AO87" s="22">
        <f t="shared" si="26"/>
        <v>0</v>
      </c>
      <c r="AP87" s="22">
        <f t="shared" si="26"/>
        <v>0</v>
      </c>
      <c r="AQ87" s="22">
        <f t="shared" si="26"/>
        <v>0</v>
      </c>
      <c r="AR87" s="22">
        <v>0</v>
      </c>
      <c r="AS87" s="22">
        <v>0</v>
      </c>
      <c r="AT87" s="22" t="s">
        <v>80</v>
      </c>
      <c r="AU87" s="22" t="s">
        <v>80</v>
      </c>
      <c r="AV87" s="22" t="s">
        <v>80</v>
      </c>
      <c r="AW87" s="22" t="s">
        <v>80</v>
      </c>
      <c r="AX87" s="22" t="s">
        <v>80</v>
      </c>
      <c r="AY87" s="22" t="s">
        <v>80</v>
      </c>
      <c r="AZ87" s="22" t="s">
        <v>80</v>
      </c>
      <c r="BA87" s="22" t="s">
        <v>80</v>
      </c>
      <c r="BB87" s="22" t="s">
        <v>80</v>
      </c>
      <c r="BC87" s="22">
        <f>BC89+BC91</f>
        <v>72</v>
      </c>
      <c r="BD87" s="22">
        <f>BD88+BD90+BD92</f>
        <v>214</v>
      </c>
    </row>
    <row r="88" spans="1:56">
      <c r="C88" s="38">
        <v>4</v>
      </c>
      <c r="D88" s="40">
        <v>4</v>
      </c>
      <c r="E88" s="40">
        <v>4</v>
      </c>
      <c r="F88" s="40">
        <v>4</v>
      </c>
      <c r="G88" s="40">
        <v>4</v>
      </c>
      <c r="H88" s="40">
        <v>4</v>
      </c>
      <c r="I88" s="40">
        <v>4</v>
      </c>
      <c r="J88" s="40">
        <v>4</v>
      </c>
      <c r="K88" s="40">
        <v>4</v>
      </c>
      <c r="L88" s="40">
        <v>4</v>
      </c>
      <c r="M88" s="40">
        <v>4</v>
      </c>
      <c r="N88" s="40">
        <v>4</v>
      </c>
      <c r="O88" s="40">
        <v>4</v>
      </c>
      <c r="P88" s="40">
        <v>4</v>
      </c>
      <c r="Q88" s="40">
        <v>4</v>
      </c>
      <c r="R88" s="40">
        <v>4</v>
      </c>
      <c r="S88" s="38"/>
      <c r="T88" s="25" t="s">
        <v>80</v>
      </c>
      <c r="U88" s="25" t="s">
        <v>80</v>
      </c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 t="s">
        <v>80</v>
      </c>
      <c r="AU88" s="73" t="s">
        <v>80</v>
      </c>
      <c r="AV88" s="73" t="s">
        <v>80</v>
      </c>
      <c r="AW88" s="73" t="s">
        <v>80</v>
      </c>
      <c r="AX88" s="73" t="s">
        <v>80</v>
      </c>
      <c r="AY88" s="73" t="s">
        <v>80</v>
      </c>
      <c r="AZ88" s="73" t="s">
        <v>80</v>
      </c>
      <c r="BA88" s="73" t="s">
        <v>80</v>
      </c>
      <c r="BB88" s="73" t="s">
        <v>80</v>
      </c>
      <c r="BC88" s="40"/>
      <c r="BD88" s="38">
        <f t="shared" ref="BD88:BD92" si="27">SUM(C88:AT88)</f>
        <v>64</v>
      </c>
    </row>
    <row r="89" spans="1:56">
      <c r="C89" s="40">
        <v>2</v>
      </c>
      <c r="D89" s="40">
        <v>2</v>
      </c>
      <c r="E89" s="40">
        <v>2</v>
      </c>
      <c r="F89" s="40">
        <v>2</v>
      </c>
      <c r="G89" s="40">
        <v>2</v>
      </c>
      <c r="H89" s="40">
        <v>3</v>
      </c>
      <c r="I89" s="40">
        <v>2</v>
      </c>
      <c r="J89" s="40">
        <v>2</v>
      </c>
      <c r="K89" s="40">
        <v>2</v>
      </c>
      <c r="L89" s="40">
        <v>2</v>
      </c>
      <c r="M89" s="40">
        <v>2</v>
      </c>
      <c r="N89" s="40">
        <v>2</v>
      </c>
      <c r="O89" s="40">
        <v>2</v>
      </c>
      <c r="P89" s="40">
        <v>2</v>
      </c>
      <c r="Q89" s="40">
        <v>2</v>
      </c>
      <c r="R89" s="40">
        <v>2</v>
      </c>
      <c r="S89" s="40"/>
      <c r="T89" s="25"/>
      <c r="U89" s="25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73" t="s">
        <v>80</v>
      </c>
      <c r="AU89" s="73" t="s">
        <v>80</v>
      </c>
      <c r="AV89" s="73" t="s">
        <v>80</v>
      </c>
      <c r="AW89" s="73" t="s">
        <v>80</v>
      </c>
      <c r="AX89" s="73" t="s">
        <v>80</v>
      </c>
      <c r="AY89" s="73" t="s">
        <v>80</v>
      </c>
      <c r="AZ89" s="73" t="s">
        <v>80</v>
      </c>
      <c r="BA89" s="73" t="s">
        <v>80</v>
      </c>
      <c r="BB89" s="73" t="s">
        <v>80</v>
      </c>
      <c r="BC89" s="40">
        <f>SUM(C89:R89)</f>
        <v>33</v>
      </c>
      <c r="BD89" s="40"/>
    </row>
    <row r="90" spans="1:56">
      <c r="C90" s="38">
        <v>4</v>
      </c>
      <c r="D90" s="40">
        <v>2</v>
      </c>
      <c r="E90" s="40">
        <v>4</v>
      </c>
      <c r="F90" s="40">
        <v>2</v>
      </c>
      <c r="G90" s="40">
        <v>4</v>
      </c>
      <c r="H90" s="40">
        <v>2</v>
      </c>
      <c r="I90" s="40">
        <v>4</v>
      </c>
      <c r="J90" s="40">
        <v>2</v>
      </c>
      <c r="K90" s="40">
        <v>4</v>
      </c>
      <c r="L90" s="40">
        <v>2</v>
      </c>
      <c r="M90" s="40">
        <v>4</v>
      </c>
      <c r="N90" s="40">
        <v>2</v>
      </c>
      <c r="O90" s="40">
        <v>4</v>
      </c>
      <c r="P90" s="40">
        <v>2</v>
      </c>
      <c r="Q90" s="40">
        <v>4</v>
      </c>
      <c r="R90" s="40">
        <v>2</v>
      </c>
      <c r="S90" s="38"/>
      <c r="T90" s="25" t="s">
        <v>80</v>
      </c>
      <c r="U90" s="25" t="s">
        <v>80</v>
      </c>
      <c r="V90" s="38">
        <v>4</v>
      </c>
      <c r="W90" s="38">
        <v>2</v>
      </c>
      <c r="X90" s="38">
        <v>4</v>
      </c>
      <c r="Y90" s="38">
        <v>2</v>
      </c>
      <c r="Z90" s="38">
        <v>4</v>
      </c>
      <c r="AA90" s="38">
        <v>2</v>
      </c>
      <c r="AB90" s="38">
        <v>4</v>
      </c>
      <c r="AC90" s="38">
        <v>2</v>
      </c>
      <c r="AD90" s="38">
        <v>4</v>
      </c>
      <c r="AE90" s="38">
        <v>2</v>
      </c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73" t="s">
        <v>80</v>
      </c>
      <c r="AU90" s="73" t="s">
        <v>80</v>
      </c>
      <c r="AV90" s="73" t="s">
        <v>80</v>
      </c>
      <c r="AW90" s="73" t="s">
        <v>80</v>
      </c>
      <c r="AX90" s="73" t="s">
        <v>80</v>
      </c>
      <c r="AY90" s="73" t="s">
        <v>80</v>
      </c>
      <c r="AZ90" s="73" t="s">
        <v>80</v>
      </c>
      <c r="BA90" s="73" t="s">
        <v>80</v>
      </c>
      <c r="BB90" s="73" t="s">
        <v>80</v>
      </c>
      <c r="BC90" s="40"/>
      <c r="BD90" s="38">
        <f t="shared" si="27"/>
        <v>78</v>
      </c>
    </row>
    <row r="91" spans="1:56">
      <c r="C91" s="40">
        <v>2</v>
      </c>
      <c r="D91" s="40">
        <v>1</v>
      </c>
      <c r="E91" s="40">
        <v>2</v>
      </c>
      <c r="F91" s="40">
        <v>1</v>
      </c>
      <c r="G91" s="40">
        <v>2</v>
      </c>
      <c r="H91" s="40">
        <v>1</v>
      </c>
      <c r="I91" s="40">
        <v>2</v>
      </c>
      <c r="J91" s="40">
        <v>1</v>
      </c>
      <c r="K91" s="40">
        <v>2</v>
      </c>
      <c r="L91" s="40">
        <v>1</v>
      </c>
      <c r="M91" s="40">
        <v>2</v>
      </c>
      <c r="N91" s="40">
        <v>1</v>
      </c>
      <c r="O91" s="40">
        <v>2</v>
      </c>
      <c r="P91" s="40">
        <v>1</v>
      </c>
      <c r="Q91" s="40">
        <v>2</v>
      </c>
      <c r="R91" s="40">
        <v>1</v>
      </c>
      <c r="S91" s="40"/>
      <c r="T91" s="25"/>
      <c r="U91" s="25"/>
      <c r="V91" s="40">
        <v>2</v>
      </c>
      <c r="W91" s="40">
        <v>1</v>
      </c>
      <c r="X91" s="40">
        <v>2</v>
      </c>
      <c r="Y91" s="40">
        <v>1</v>
      </c>
      <c r="Z91" s="40">
        <v>2</v>
      </c>
      <c r="AA91" s="40">
        <v>1</v>
      </c>
      <c r="AB91" s="40">
        <v>2</v>
      </c>
      <c r="AC91" s="40">
        <v>1</v>
      </c>
      <c r="AD91" s="40">
        <v>2</v>
      </c>
      <c r="AE91" s="40">
        <v>1</v>
      </c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73" t="s">
        <v>80</v>
      </c>
      <c r="AU91" s="73" t="s">
        <v>80</v>
      </c>
      <c r="AV91" s="73" t="s">
        <v>80</v>
      </c>
      <c r="AW91" s="73" t="s">
        <v>80</v>
      </c>
      <c r="AX91" s="73" t="s">
        <v>80</v>
      </c>
      <c r="AY91" s="73" t="s">
        <v>80</v>
      </c>
      <c r="AZ91" s="73" t="s">
        <v>80</v>
      </c>
      <c r="BA91" s="73" t="s">
        <v>80</v>
      </c>
      <c r="BB91" s="73" t="s">
        <v>80</v>
      </c>
      <c r="BC91" s="40">
        <f>SUM(C91:AE91)</f>
        <v>39</v>
      </c>
      <c r="BD91" s="40"/>
    </row>
    <row r="92" spans="1:56"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25" t="s">
        <v>80</v>
      </c>
      <c r="U92" s="25" t="s">
        <v>80</v>
      </c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>
        <v>36</v>
      </c>
      <c r="AS92" s="38">
        <v>36</v>
      </c>
      <c r="AT92" s="38" t="s">
        <v>80</v>
      </c>
      <c r="AU92" s="38" t="s">
        <v>80</v>
      </c>
      <c r="AV92" s="38" t="s">
        <v>80</v>
      </c>
      <c r="AW92" s="38" t="s">
        <v>80</v>
      </c>
      <c r="AX92" s="38" t="s">
        <v>80</v>
      </c>
      <c r="AY92" s="38" t="s">
        <v>80</v>
      </c>
      <c r="AZ92" s="38" t="s">
        <v>80</v>
      </c>
      <c r="BA92" s="38" t="s">
        <v>80</v>
      </c>
      <c r="BB92" s="38" t="s">
        <v>80</v>
      </c>
      <c r="BC92" s="40"/>
      <c r="BD92" s="38">
        <f t="shared" si="27"/>
        <v>72</v>
      </c>
    </row>
    <row r="93" spans="1:56">
      <c r="C93" s="22">
        <f>C94+C96+C98</f>
        <v>4</v>
      </c>
      <c r="D93" s="22">
        <f t="shared" ref="D93:S93" si="28">D94+D96+D98</f>
        <v>4</v>
      </c>
      <c r="E93" s="22">
        <f t="shared" si="28"/>
        <v>4</v>
      </c>
      <c r="F93" s="22">
        <f t="shared" si="28"/>
        <v>4</v>
      </c>
      <c r="G93" s="22">
        <f t="shared" si="28"/>
        <v>4</v>
      </c>
      <c r="H93" s="22">
        <f t="shared" si="28"/>
        <v>4</v>
      </c>
      <c r="I93" s="22">
        <f t="shared" si="28"/>
        <v>4</v>
      </c>
      <c r="J93" s="22">
        <f t="shared" si="28"/>
        <v>4</v>
      </c>
      <c r="K93" s="22">
        <f t="shared" si="28"/>
        <v>4</v>
      </c>
      <c r="L93" s="22">
        <f t="shared" si="28"/>
        <v>4</v>
      </c>
      <c r="M93" s="22">
        <f t="shared" si="28"/>
        <v>4</v>
      </c>
      <c r="N93" s="22">
        <f t="shared" si="28"/>
        <v>4</v>
      </c>
      <c r="O93" s="22">
        <f t="shared" si="28"/>
        <v>4</v>
      </c>
      <c r="P93" s="22">
        <f t="shared" si="28"/>
        <v>4</v>
      </c>
      <c r="Q93" s="22">
        <f t="shared" si="28"/>
        <v>4</v>
      </c>
      <c r="R93" s="22">
        <f t="shared" si="28"/>
        <v>4</v>
      </c>
      <c r="S93" s="22">
        <f t="shared" si="28"/>
        <v>0</v>
      </c>
      <c r="T93" s="22" t="s">
        <v>80</v>
      </c>
      <c r="U93" s="22" t="s">
        <v>80</v>
      </c>
      <c r="V93" s="22">
        <f t="shared" ref="V93:AS93" si="29">V94+V96+V98</f>
        <v>8</v>
      </c>
      <c r="W93" s="22">
        <f t="shared" si="29"/>
        <v>8</v>
      </c>
      <c r="X93" s="22">
        <f t="shared" si="29"/>
        <v>8</v>
      </c>
      <c r="Y93" s="22">
        <f t="shared" si="29"/>
        <v>8</v>
      </c>
      <c r="Z93" s="22">
        <f t="shared" si="29"/>
        <v>8</v>
      </c>
      <c r="AA93" s="22">
        <f t="shared" si="29"/>
        <v>8</v>
      </c>
      <c r="AB93" s="22">
        <f t="shared" si="29"/>
        <v>8</v>
      </c>
      <c r="AC93" s="22">
        <f t="shared" si="29"/>
        <v>8</v>
      </c>
      <c r="AD93" s="22">
        <f t="shared" si="29"/>
        <v>8</v>
      </c>
      <c r="AE93" s="22">
        <f t="shared" si="29"/>
        <v>8</v>
      </c>
      <c r="AF93" s="22">
        <f t="shared" si="29"/>
        <v>36</v>
      </c>
      <c r="AG93" s="22">
        <f t="shared" si="29"/>
        <v>36</v>
      </c>
      <c r="AH93" s="22">
        <f t="shared" si="29"/>
        <v>36</v>
      </c>
      <c r="AI93" s="22">
        <f t="shared" si="29"/>
        <v>0</v>
      </c>
      <c r="AJ93" s="22">
        <f t="shared" si="29"/>
        <v>0</v>
      </c>
      <c r="AK93" s="22">
        <f t="shared" si="29"/>
        <v>0</v>
      </c>
      <c r="AL93" s="22">
        <f t="shared" si="29"/>
        <v>0</v>
      </c>
      <c r="AM93" s="22">
        <f t="shared" si="29"/>
        <v>0</v>
      </c>
      <c r="AN93" s="22">
        <f t="shared" si="29"/>
        <v>0</v>
      </c>
      <c r="AO93" s="22">
        <f t="shared" si="29"/>
        <v>0</v>
      </c>
      <c r="AP93" s="22">
        <f t="shared" si="29"/>
        <v>0</v>
      </c>
      <c r="AQ93" s="22">
        <f t="shared" si="29"/>
        <v>0</v>
      </c>
      <c r="AR93" s="22">
        <f t="shared" si="29"/>
        <v>0</v>
      </c>
      <c r="AS93" s="22">
        <f t="shared" si="29"/>
        <v>0</v>
      </c>
      <c r="AT93" s="22" t="s">
        <v>80</v>
      </c>
      <c r="AU93" s="22" t="s">
        <v>80</v>
      </c>
      <c r="AV93" s="22" t="s">
        <v>80</v>
      </c>
      <c r="AW93" s="22" t="s">
        <v>80</v>
      </c>
      <c r="AX93" s="22" t="s">
        <v>80</v>
      </c>
      <c r="AY93" s="22" t="s">
        <v>80</v>
      </c>
      <c r="AZ93" s="22" t="s">
        <v>80</v>
      </c>
      <c r="BA93" s="22" t="s">
        <v>80</v>
      </c>
      <c r="BB93" s="22" t="s">
        <v>80</v>
      </c>
      <c r="BC93" s="22">
        <f>BC95+BC97</f>
        <v>72</v>
      </c>
      <c r="BD93" s="22">
        <f>BD94+BD96+BD98</f>
        <v>252</v>
      </c>
    </row>
    <row r="94" spans="1:56">
      <c r="C94" s="38">
        <v>2</v>
      </c>
      <c r="D94" s="40">
        <v>2</v>
      </c>
      <c r="E94" s="40">
        <v>2</v>
      </c>
      <c r="F94" s="40">
        <v>2</v>
      </c>
      <c r="G94" s="40">
        <v>2</v>
      </c>
      <c r="H94" s="40">
        <v>2</v>
      </c>
      <c r="I94" s="40">
        <v>2</v>
      </c>
      <c r="J94" s="40">
        <v>2</v>
      </c>
      <c r="K94" s="40">
        <v>2</v>
      </c>
      <c r="L94" s="40">
        <v>2</v>
      </c>
      <c r="M94" s="40">
        <v>2</v>
      </c>
      <c r="N94" s="40">
        <v>2</v>
      </c>
      <c r="O94" s="40">
        <v>2</v>
      </c>
      <c r="P94" s="40">
        <v>2</v>
      </c>
      <c r="Q94" s="40">
        <v>2</v>
      </c>
      <c r="R94" s="40">
        <v>2</v>
      </c>
      <c r="S94" s="38"/>
      <c r="T94" s="25" t="s">
        <v>80</v>
      </c>
      <c r="U94" s="25" t="s">
        <v>80</v>
      </c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 t="s">
        <v>80</v>
      </c>
      <c r="AU94" s="73" t="s">
        <v>80</v>
      </c>
      <c r="AV94" s="73" t="s">
        <v>80</v>
      </c>
      <c r="AW94" s="73" t="s">
        <v>80</v>
      </c>
      <c r="AX94" s="73" t="s">
        <v>80</v>
      </c>
      <c r="AY94" s="73" t="s">
        <v>80</v>
      </c>
      <c r="AZ94" s="73" t="s">
        <v>80</v>
      </c>
      <c r="BA94" s="73" t="s">
        <v>80</v>
      </c>
      <c r="BB94" s="73" t="s">
        <v>80</v>
      </c>
      <c r="BC94" s="40"/>
      <c r="BD94" s="38">
        <f t="shared" ref="BD94:BD98" si="30">SUM(C94:AT94)</f>
        <v>32</v>
      </c>
    </row>
    <row r="95" spans="1:56">
      <c r="C95" s="40">
        <v>1</v>
      </c>
      <c r="D95" s="40">
        <v>1</v>
      </c>
      <c r="E95" s="40">
        <v>1</v>
      </c>
      <c r="F95" s="40">
        <v>1</v>
      </c>
      <c r="G95" s="40">
        <v>1</v>
      </c>
      <c r="H95" s="40">
        <v>1</v>
      </c>
      <c r="I95" s="40">
        <v>1</v>
      </c>
      <c r="J95" s="40">
        <v>1</v>
      </c>
      <c r="K95" s="40">
        <v>1</v>
      </c>
      <c r="L95" s="40">
        <v>1</v>
      </c>
      <c r="M95" s="40">
        <v>1</v>
      </c>
      <c r="N95" s="40">
        <v>1</v>
      </c>
      <c r="O95" s="40">
        <v>1</v>
      </c>
      <c r="P95" s="40">
        <v>1</v>
      </c>
      <c r="Q95" s="40">
        <v>1</v>
      </c>
      <c r="R95" s="40">
        <v>1</v>
      </c>
      <c r="S95" s="40"/>
      <c r="T95" s="25"/>
      <c r="U95" s="25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73" t="s">
        <v>80</v>
      </c>
      <c r="AU95" s="73" t="s">
        <v>80</v>
      </c>
      <c r="AV95" s="73" t="s">
        <v>80</v>
      </c>
      <c r="AW95" s="73" t="s">
        <v>80</v>
      </c>
      <c r="AX95" s="73" t="s">
        <v>80</v>
      </c>
      <c r="AY95" s="73" t="s">
        <v>80</v>
      </c>
      <c r="AZ95" s="73" t="s">
        <v>80</v>
      </c>
      <c r="BA95" s="73" t="s">
        <v>80</v>
      </c>
      <c r="BB95" s="73" t="s">
        <v>80</v>
      </c>
      <c r="BC95" s="40">
        <f>SUM(C95:R95)</f>
        <v>16</v>
      </c>
      <c r="BD95" s="40"/>
    </row>
    <row r="96" spans="1:56">
      <c r="C96" s="38">
        <v>2</v>
      </c>
      <c r="D96" s="40">
        <v>2</v>
      </c>
      <c r="E96" s="40">
        <v>2</v>
      </c>
      <c r="F96" s="40">
        <v>2</v>
      </c>
      <c r="G96" s="40">
        <v>2</v>
      </c>
      <c r="H96" s="40">
        <v>2</v>
      </c>
      <c r="I96" s="40">
        <v>2</v>
      </c>
      <c r="J96" s="40">
        <v>2</v>
      </c>
      <c r="K96" s="40">
        <v>2</v>
      </c>
      <c r="L96" s="40">
        <v>2</v>
      </c>
      <c r="M96" s="40">
        <v>2</v>
      </c>
      <c r="N96" s="40">
        <v>2</v>
      </c>
      <c r="O96" s="40">
        <v>2</v>
      </c>
      <c r="P96" s="40">
        <v>2</v>
      </c>
      <c r="Q96" s="40">
        <v>2</v>
      </c>
      <c r="R96" s="40">
        <v>2</v>
      </c>
      <c r="S96" s="38"/>
      <c r="T96" s="25" t="s">
        <v>80</v>
      </c>
      <c r="U96" s="25" t="s">
        <v>80</v>
      </c>
      <c r="V96" s="38">
        <v>8</v>
      </c>
      <c r="W96" s="40">
        <v>8</v>
      </c>
      <c r="X96" s="40">
        <v>8</v>
      </c>
      <c r="Y96" s="40">
        <v>8</v>
      </c>
      <c r="Z96" s="40">
        <v>8</v>
      </c>
      <c r="AA96" s="40">
        <v>8</v>
      </c>
      <c r="AB96" s="40">
        <v>8</v>
      </c>
      <c r="AC96" s="40">
        <v>8</v>
      </c>
      <c r="AD96" s="40">
        <v>8</v>
      </c>
      <c r="AE96" s="38">
        <v>8</v>
      </c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73" t="s">
        <v>80</v>
      </c>
      <c r="AU96" s="73" t="s">
        <v>80</v>
      </c>
      <c r="AV96" s="73" t="s">
        <v>80</v>
      </c>
      <c r="AW96" s="73" t="s">
        <v>80</v>
      </c>
      <c r="AX96" s="73" t="s">
        <v>80</v>
      </c>
      <c r="AY96" s="73" t="s">
        <v>80</v>
      </c>
      <c r="AZ96" s="73" t="s">
        <v>80</v>
      </c>
      <c r="BA96" s="73" t="s">
        <v>80</v>
      </c>
      <c r="BB96" s="73" t="s">
        <v>80</v>
      </c>
      <c r="BC96" s="40"/>
      <c r="BD96" s="38">
        <f t="shared" si="30"/>
        <v>112</v>
      </c>
    </row>
    <row r="97" spans="1:56">
      <c r="C97" s="40">
        <v>1</v>
      </c>
      <c r="D97" s="40">
        <v>1</v>
      </c>
      <c r="E97" s="40">
        <v>1</v>
      </c>
      <c r="F97" s="40">
        <v>1</v>
      </c>
      <c r="G97" s="40">
        <v>1</v>
      </c>
      <c r="H97" s="40">
        <v>1</v>
      </c>
      <c r="I97" s="40">
        <v>1</v>
      </c>
      <c r="J97" s="40">
        <v>1</v>
      </c>
      <c r="K97" s="40">
        <v>1</v>
      </c>
      <c r="L97" s="40">
        <v>1</v>
      </c>
      <c r="M97" s="40">
        <v>1</v>
      </c>
      <c r="N97" s="40">
        <v>1</v>
      </c>
      <c r="O97" s="40">
        <v>1</v>
      </c>
      <c r="P97" s="40">
        <v>1</v>
      </c>
      <c r="Q97" s="40">
        <v>1</v>
      </c>
      <c r="R97" s="40">
        <v>1</v>
      </c>
      <c r="S97" s="40"/>
      <c r="T97" s="25"/>
      <c r="U97" s="25"/>
      <c r="V97" s="40">
        <v>4</v>
      </c>
      <c r="W97" s="40">
        <v>4</v>
      </c>
      <c r="X97" s="40">
        <v>4</v>
      </c>
      <c r="Y97" s="40">
        <v>4</v>
      </c>
      <c r="Z97" s="40">
        <v>4</v>
      </c>
      <c r="AA97" s="40">
        <v>4</v>
      </c>
      <c r="AB97" s="40">
        <v>4</v>
      </c>
      <c r="AC97" s="40">
        <v>4</v>
      </c>
      <c r="AD97" s="40">
        <v>4</v>
      </c>
      <c r="AE97" s="40">
        <v>4</v>
      </c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73" t="s">
        <v>80</v>
      </c>
      <c r="AU97" s="73" t="s">
        <v>80</v>
      </c>
      <c r="AV97" s="73" t="s">
        <v>80</v>
      </c>
      <c r="AW97" s="73" t="s">
        <v>80</v>
      </c>
      <c r="AX97" s="73" t="s">
        <v>80</v>
      </c>
      <c r="AY97" s="73" t="s">
        <v>80</v>
      </c>
      <c r="AZ97" s="73" t="s">
        <v>80</v>
      </c>
      <c r="BA97" s="73" t="s">
        <v>80</v>
      </c>
      <c r="BB97" s="73" t="s">
        <v>80</v>
      </c>
      <c r="BC97" s="40">
        <f>SUM(C97:AE97)</f>
        <v>56</v>
      </c>
      <c r="BD97" s="40"/>
    </row>
    <row r="98" spans="1:56"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25" t="s">
        <v>80</v>
      </c>
      <c r="U98" s="25" t="s">
        <v>80</v>
      </c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>
        <v>36</v>
      </c>
      <c r="AG98" s="38">
        <v>36</v>
      </c>
      <c r="AH98" s="38">
        <v>36</v>
      </c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73" t="s">
        <v>80</v>
      </c>
      <c r="AU98" s="73" t="s">
        <v>80</v>
      </c>
      <c r="AV98" s="73" t="s">
        <v>80</v>
      </c>
      <c r="AW98" s="73" t="s">
        <v>80</v>
      </c>
      <c r="AX98" s="73" t="s">
        <v>80</v>
      </c>
      <c r="AY98" s="73" t="s">
        <v>80</v>
      </c>
      <c r="AZ98" s="73" t="s">
        <v>80</v>
      </c>
      <c r="BA98" s="73" t="s">
        <v>80</v>
      </c>
      <c r="BB98" s="73" t="s">
        <v>80</v>
      </c>
      <c r="BC98" s="40"/>
      <c r="BD98" s="38">
        <f t="shared" si="30"/>
        <v>108</v>
      </c>
    </row>
    <row r="99" spans="1:56">
      <c r="C99" s="22">
        <f>C100+C103</f>
        <v>6</v>
      </c>
      <c r="D99" s="22">
        <f t="shared" ref="D99:S99" si="31">D100+D103</f>
        <v>4</v>
      </c>
      <c r="E99" s="22">
        <f t="shared" si="31"/>
        <v>6</v>
      </c>
      <c r="F99" s="22">
        <f t="shared" si="31"/>
        <v>4</v>
      </c>
      <c r="G99" s="22">
        <f t="shared" si="31"/>
        <v>6</v>
      </c>
      <c r="H99" s="22">
        <f t="shared" si="31"/>
        <v>4</v>
      </c>
      <c r="I99" s="22">
        <f t="shared" si="31"/>
        <v>6</v>
      </c>
      <c r="J99" s="22">
        <f t="shared" si="31"/>
        <v>4</v>
      </c>
      <c r="K99" s="22">
        <f t="shared" si="31"/>
        <v>6</v>
      </c>
      <c r="L99" s="22">
        <f t="shared" si="31"/>
        <v>4</v>
      </c>
      <c r="M99" s="22">
        <f t="shared" si="31"/>
        <v>6</v>
      </c>
      <c r="N99" s="22">
        <f t="shared" si="31"/>
        <v>4</v>
      </c>
      <c r="O99" s="22">
        <f t="shared" si="31"/>
        <v>6</v>
      </c>
      <c r="P99" s="22">
        <f t="shared" si="31"/>
        <v>4</v>
      </c>
      <c r="Q99" s="22">
        <f t="shared" si="31"/>
        <v>6</v>
      </c>
      <c r="R99" s="22">
        <f t="shared" si="31"/>
        <v>4</v>
      </c>
      <c r="S99" s="22">
        <f t="shared" si="31"/>
        <v>0</v>
      </c>
      <c r="T99" s="22" t="s">
        <v>80</v>
      </c>
      <c r="U99" s="22" t="s">
        <v>80</v>
      </c>
      <c r="V99" s="22">
        <v>0</v>
      </c>
      <c r="W99" s="22">
        <v>0</v>
      </c>
      <c r="X99" s="22">
        <f t="shared" ref="X99:AL99" si="32">X100+X103</f>
        <v>0</v>
      </c>
      <c r="Y99" s="22">
        <f t="shared" si="32"/>
        <v>0</v>
      </c>
      <c r="Z99" s="22">
        <f t="shared" si="32"/>
        <v>0</v>
      </c>
      <c r="AA99" s="22">
        <f t="shared" si="32"/>
        <v>0</v>
      </c>
      <c r="AB99" s="22">
        <f t="shared" si="32"/>
        <v>0</v>
      </c>
      <c r="AC99" s="22">
        <f t="shared" si="32"/>
        <v>0</v>
      </c>
      <c r="AD99" s="22">
        <f t="shared" si="32"/>
        <v>0</v>
      </c>
      <c r="AE99" s="22">
        <f t="shared" si="32"/>
        <v>0</v>
      </c>
      <c r="AF99" s="22">
        <f t="shared" si="32"/>
        <v>0</v>
      </c>
      <c r="AG99" s="22">
        <f t="shared" si="32"/>
        <v>0</v>
      </c>
      <c r="AH99" s="22">
        <f t="shared" si="32"/>
        <v>0</v>
      </c>
      <c r="AI99" s="22">
        <f t="shared" si="32"/>
        <v>0</v>
      </c>
      <c r="AJ99" s="22">
        <f t="shared" si="32"/>
        <v>0</v>
      </c>
      <c r="AK99" s="22">
        <f t="shared" si="32"/>
        <v>0</v>
      </c>
      <c r="AL99" s="22">
        <f t="shared" si="32"/>
        <v>0</v>
      </c>
      <c r="AM99" s="22">
        <f>AM100+AM103</f>
        <v>0</v>
      </c>
      <c r="AN99" s="22">
        <f t="shared" ref="AN99:AS99" si="33">AN100+AN103</f>
        <v>36</v>
      </c>
      <c r="AO99" s="22">
        <f t="shared" si="33"/>
        <v>36</v>
      </c>
      <c r="AP99" s="22">
        <f t="shared" si="33"/>
        <v>0</v>
      </c>
      <c r="AQ99" s="22">
        <f t="shared" si="33"/>
        <v>0</v>
      </c>
      <c r="AR99" s="22">
        <f t="shared" si="33"/>
        <v>0</v>
      </c>
      <c r="AS99" s="22">
        <f t="shared" si="33"/>
        <v>0</v>
      </c>
      <c r="AT99" s="22" t="s">
        <v>80</v>
      </c>
      <c r="AU99" s="22" t="s">
        <v>80</v>
      </c>
      <c r="AV99" s="22" t="s">
        <v>80</v>
      </c>
      <c r="AW99" s="22" t="s">
        <v>80</v>
      </c>
      <c r="AX99" s="22" t="s">
        <v>80</v>
      </c>
      <c r="AY99" s="22" t="s">
        <v>80</v>
      </c>
      <c r="AZ99" s="22" t="s">
        <v>80</v>
      </c>
      <c r="BA99" s="22" t="s">
        <v>80</v>
      </c>
      <c r="BB99" s="22" t="s">
        <v>80</v>
      </c>
      <c r="BC99" s="22">
        <f>BC101</f>
        <v>40</v>
      </c>
      <c r="BD99" s="22">
        <f>SUM(BD100:BD103)</f>
        <v>152</v>
      </c>
    </row>
    <row r="100" spans="1:56">
      <c r="C100" s="38">
        <v>6</v>
      </c>
      <c r="D100" s="38">
        <v>4</v>
      </c>
      <c r="E100" s="38">
        <v>6</v>
      </c>
      <c r="F100" s="38">
        <v>4</v>
      </c>
      <c r="G100" s="38">
        <v>6</v>
      </c>
      <c r="H100" s="38">
        <v>4</v>
      </c>
      <c r="I100" s="38">
        <v>6</v>
      </c>
      <c r="J100" s="38">
        <v>4</v>
      </c>
      <c r="K100" s="38">
        <v>6</v>
      </c>
      <c r="L100" s="38">
        <v>4</v>
      </c>
      <c r="M100" s="38">
        <v>6</v>
      </c>
      <c r="N100" s="38">
        <v>4</v>
      </c>
      <c r="O100" s="38">
        <v>6</v>
      </c>
      <c r="P100" s="38">
        <v>4</v>
      </c>
      <c r="Q100" s="38">
        <v>6</v>
      </c>
      <c r="R100" s="38">
        <v>4</v>
      </c>
      <c r="S100" s="38"/>
      <c r="T100" s="25" t="s">
        <v>80</v>
      </c>
      <c r="U100" s="25" t="s">
        <v>80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 t="s">
        <v>80</v>
      </c>
      <c r="AU100" s="73" t="s">
        <v>80</v>
      </c>
      <c r="AV100" s="73" t="s">
        <v>80</v>
      </c>
      <c r="AW100" s="73" t="s">
        <v>80</v>
      </c>
      <c r="AX100" s="73" t="s">
        <v>80</v>
      </c>
      <c r="AY100" s="73" t="s">
        <v>80</v>
      </c>
      <c r="AZ100" s="73" t="s">
        <v>80</v>
      </c>
      <c r="BA100" s="73" t="s">
        <v>80</v>
      </c>
      <c r="BB100" s="73" t="s">
        <v>80</v>
      </c>
      <c r="BC100" s="40"/>
      <c r="BD100" s="38">
        <f t="shared" ref="BD100:BD103" si="34">SUM(C100:AT100)</f>
        <v>80</v>
      </c>
    </row>
    <row r="101" spans="1:56">
      <c r="C101" s="40">
        <v>3</v>
      </c>
      <c r="D101" s="40">
        <v>2</v>
      </c>
      <c r="E101" s="40">
        <v>3</v>
      </c>
      <c r="F101" s="40">
        <v>2</v>
      </c>
      <c r="G101" s="40">
        <v>3</v>
      </c>
      <c r="H101" s="40">
        <v>2</v>
      </c>
      <c r="I101" s="40">
        <v>3</v>
      </c>
      <c r="J101" s="40">
        <v>2</v>
      </c>
      <c r="K101" s="40">
        <v>3</v>
      </c>
      <c r="L101" s="40">
        <v>2</v>
      </c>
      <c r="M101" s="40">
        <v>3</v>
      </c>
      <c r="N101" s="40">
        <v>2</v>
      </c>
      <c r="O101" s="40">
        <v>3</v>
      </c>
      <c r="P101" s="40">
        <v>2</v>
      </c>
      <c r="Q101" s="40">
        <v>3</v>
      </c>
      <c r="R101" s="40">
        <v>2</v>
      </c>
      <c r="S101" s="40"/>
      <c r="T101" s="25"/>
      <c r="U101" s="25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73" t="s">
        <v>80</v>
      </c>
      <c r="AU101" s="73" t="s">
        <v>80</v>
      </c>
      <c r="AV101" s="73" t="s">
        <v>80</v>
      </c>
      <c r="AW101" s="73" t="s">
        <v>80</v>
      </c>
      <c r="AX101" s="73" t="s">
        <v>80</v>
      </c>
      <c r="AY101" s="73" t="s">
        <v>80</v>
      </c>
      <c r="AZ101" s="73" t="s">
        <v>80</v>
      </c>
      <c r="BA101" s="73" t="s">
        <v>80</v>
      </c>
      <c r="BB101" s="73" t="s">
        <v>80</v>
      </c>
      <c r="BC101" s="40">
        <f>SUM(C101:R101)</f>
        <v>40</v>
      </c>
      <c r="BD101" s="40"/>
    </row>
    <row r="102" spans="1:56">
      <c r="C102" s="38">
        <v>2</v>
      </c>
      <c r="D102" s="38">
        <v>3</v>
      </c>
      <c r="E102" s="38">
        <v>2</v>
      </c>
      <c r="F102" s="38">
        <v>3</v>
      </c>
      <c r="G102" s="38">
        <v>2</v>
      </c>
      <c r="H102" s="38">
        <v>3</v>
      </c>
      <c r="I102" s="38">
        <v>2</v>
      </c>
      <c r="J102" s="38">
        <v>3</v>
      </c>
      <c r="K102" s="38">
        <v>2</v>
      </c>
      <c r="L102" s="38">
        <v>3</v>
      </c>
      <c r="M102" s="38">
        <v>2</v>
      </c>
      <c r="N102" s="38">
        <v>3</v>
      </c>
      <c r="O102" s="38">
        <v>2</v>
      </c>
      <c r="P102" s="38">
        <v>3</v>
      </c>
      <c r="Q102" s="38">
        <v>2</v>
      </c>
      <c r="R102" s="38">
        <v>3</v>
      </c>
      <c r="S102" s="38"/>
      <c r="T102" s="25" t="s">
        <v>80</v>
      </c>
      <c r="U102" s="25" t="s">
        <v>80</v>
      </c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 t="s">
        <v>80</v>
      </c>
      <c r="AU102" s="38" t="s">
        <v>80</v>
      </c>
      <c r="AV102" s="38" t="s">
        <v>80</v>
      </c>
      <c r="AW102" s="38" t="s">
        <v>80</v>
      </c>
      <c r="AX102" s="38" t="s">
        <v>80</v>
      </c>
      <c r="AY102" s="38" t="s">
        <v>80</v>
      </c>
      <c r="AZ102" s="38" t="s">
        <v>80</v>
      </c>
      <c r="BA102" s="38" t="s">
        <v>80</v>
      </c>
      <c r="BB102" s="38" t="s">
        <v>80</v>
      </c>
      <c r="BC102" s="40"/>
      <c r="BD102" s="38"/>
    </row>
    <row r="103" spans="1:56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25" t="s">
        <v>80</v>
      </c>
      <c r="U103" s="25" t="s">
        <v>80</v>
      </c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>
        <v>36</v>
      </c>
      <c r="AO103" s="38">
        <v>36</v>
      </c>
      <c r="AP103" s="38"/>
      <c r="AQ103" s="38"/>
      <c r="AR103" s="38"/>
      <c r="AS103" s="38"/>
      <c r="AT103" s="38" t="s">
        <v>80</v>
      </c>
      <c r="AU103" s="38" t="s">
        <v>80</v>
      </c>
      <c r="AV103" s="38" t="s">
        <v>80</v>
      </c>
      <c r="AW103" s="38" t="s">
        <v>80</v>
      </c>
      <c r="AX103" s="38" t="s">
        <v>80</v>
      </c>
      <c r="AY103" s="38" t="s">
        <v>80</v>
      </c>
      <c r="AZ103" s="38" t="s">
        <v>80</v>
      </c>
      <c r="BA103" s="38" t="s">
        <v>80</v>
      </c>
      <c r="BB103" s="38" t="s">
        <v>80</v>
      </c>
      <c r="BC103" s="40"/>
      <c r="BD103" s="38">
        <f t="shared" si="34"/>
        <v>72</v>
      </c>
    </row>
    <row r="104" spans="1:56">
      <c r="C104" s="22">
        <f>C105+C107</f>
        <v>2</v>
      </c>
      <c r="D104" s="22">
        <f t="shared" ref="D104:S104" si="35">D105+D107</f>
        <v>2</v>
      </c>
      <c r="E104" s="22">
        <f t="shared" si="35"/>
        <v>2</v>
      </c>
      <c r="F104" s="22">
        <f t="shared" si="35"/>
        <v>2</v>
      </c>
      <c r="G104" s="22">
        <f t="shared" si="35"/>
        <v>2</v>
      </c>
      <c r="H104" s="22">
        <f t="shared" si="35"/>
        <v>2</v>
      </c>
      <c r="I104" s="22">
        <f t="shared" si="35"/>
        <v>2</v>
      </c>
      <c r="J104" s="22">
        <f t="shared" si="35"/>
        <v>2</v>
      </c>
      <c r="K104" s="22">
        <f t="shared" si="35"/>
        <v>2</v>
      </c>
      <c r="L104" s="22">
        <f t="shared" si="35"/>
        <v>2</v>
      </c>
      <c r="M104" s="22">
        <f t="shared" si="35"/>
        <v>2</v>
      </c>
      <c r="N104" s="22">
        <f t="shared" si="35"/>
        <v>2</v>
      </c>
      <c r="O104" s="22">
        <f t="shared" si="35"/>
        <v>2</v>
      </c>
      <c r="P104" s="22">
        <f t="shared" si="35"/>
        <v>2</v>
      </c>
      <c r="Q104" s="22">
        <f t="shared" si="35"/>
        <v>2</v>
      </c>
      <c r="R104" s="22">
        <f t="shared" si="35"/>
        <v>2</v>
      </c>
      <c r="S104" s="22">
        <f t="shared" si="35"/>
        <v>0</v>
      </c>
      <c r="T104" s="22" t="s">
        <v>80</v>
      </c>
      <c r="U104" s="22" t="s">
        <v>80</v>
      </c>
      <c r="V104" s="22">
        <f>V105+V107</f>
        <v>2</v>
      </c>
      <c r="W104" s="22">
        <f t="shared" ref="W104:AS104" si="36">W105+W107</f>
        <v>2</v>
      </c>
      <c r="X104" s="22">
        <f t="shared" si="36"/>
        <v>2</v>
      </c>
      <c r="Y104" s="22">
        <f t="shared" si="36"/>
        <v>2</v>
      </c>
      <c r="Z104" s="22">
        <f t="shared" si="36"/>
        <v>2</v>
      </c>
      <c r="AA104" s="22">
        <f t="shared" si="36"/>
        <v>2</v>
      </c>
      <c r="AB104" s="22">
        <f t="shared" si="36"/>
        <v>2</v>
      </c>
      <c r="AC104" s="22">
        <f t="shared" si="36"/>
        <v>2</v>
      </c>
      <c r="AD104" s="22">
        <f t="shared" si="36"/>
        <v>2</v>
      </c>
      <c r="AE104" s="22">
        <f t="shared" si="36"/>
        <v>2</v>
      </c>
      <c r="AF104" s="22">
        <f t="shared" si="36"/>
        <v>0</v>
      </c>
      <c r="AG104" s="22">
        <f t="shared" si="36"/>
        <v>0</v>
      </c>
      <c r="AH104" s="22">
        <f t="shared" si="36"/>
        <v>0</v>
      </c>
      <c r="AI104" s="22">
        <f t="shared" si="36"/>
        <v>0</v>
      </c>
      <c r="AJ104" s="22">
        <f t="shared" si="36"/>
        <v>0</v>
      </c>
      <c r="AK104" s="22">
        <f t="shared" si="36"/>
        <v>0</v>
      </c>
      <c r="AL104" s="22">
        <f t="shared" si="36"/>
        <v>36</v>
      </c>
      <c r="AM104" s="22">
        <f t="shared" si="36"/>
        <v>36</v>
      </c>
      <c r="AN104" s="22">
        <f t="shared" si="36"/>
        <v>0</v>
      </c>
      <c r="AO104" s="22">
        <f t="shared" si="36"/>
        <v>0</v>
      </c>
      <c r="AP104" s="22">
        <f t="shared" si="36"/>
        <v>0</v>
      </c>
      <c r="AQ104" s="22">
        <f t="shared" si="36"/>
        <v>0</v>
      </c>
      <c r="AR104" s="22">
        <f t="shared" si="36"/>
        <v>0</v>
      </c>
      <c r="AS104" s="22">
        <f t="shared" si="36"/>
        <v>0</v>
      </c>
      <c r="AT104" s="22" t="s">
        <v>80</v>
      </c>
      <c r="AU104" s="22" t="s">
        <v>80</v>
      </c>
      <c r="AV104" s="22" t="s">
        <v>80</v>
      </c>
      <c r="AW104" s="22" t="s">
        <v>80</v>
      </c>
      <c r="AX104" s="22" t="s">
        <v>80</v>
      </c>
      <c r="AY104" s="22" t="s">
        <v>80</v>
      </c>
      <c r="AZ104" s="22" t="s">
        <v>80</v>
      </c>
      <c r="BA104" s="22" t="s">
        <v>80</v>
      </c>
      <c r="BB104" s="22" t="s">
        <v>80</v>
      </c>
      <c r="BC104" s="22">
        <f>BC106</f>
        <v>26</v>
      </c>
      <c r="BD104" s="22">
        <f>BD105+BD107</f>
        <v>124</v>
      </c>
    </row>
    <row r="105" spans="1:56">
      <c r="C105" s="38">
        <v>2</v>
      </c>
      <c r="D105" s="40">
        <v>2</v>
      </c>
      <c r="E105" s="40">
        <v>2</v>
      </c>
      <c r="F105" s="40">
        <v>2</v>
      </c>
      <c r="G105" s="40">
        <v>2</v>
      </c>
      <c r="H105" s="40">
        <v>2</v>
      </c>
      <c r="I105" s="40">
        <v>2</v>
      </c>
      <c r="J105" s="40">
        <v>2</v>
      </c>
      <c r="K105" s="40">
        <v>2</v>
      </c>
      <c r="L105" s="40">
        <v>2</v>
      </c>
      <c r="M105" s="40">
        <v>2</v>
      </c>
      <c r="N105" s="40">
        <v>2</v>
      </c>
      <c r="O105" s="40">
        <v>2</v>
      </c>
      <c r="P105" s="40">
        <v>2</v>
      </c>
      <c r="Q105" s="40">
        <v>2</v>
      </c>
      <c r="R105" s="40">
        <v>2</v>
      </c>
      <c r="S105" s="38"/>
      <c r="T105" s="25" t="s">
        <v>80</v>
      </c>
      <c r="U105" s="25" t="s">
        <v>80</v>
      </c>
      <c r="V105" s="38">
        <v>2</v>
      </c>
      <c r="W105" s="40">
        <v>2</v>
      </c>
      <c r="X105" s="40">
        <v>2</v>
      </c>
      <c r="Y105" s="40">
        <v>2</v>
      </c>
      <c r="Z105" s="40">
        <v>2</v>
      </c>
      <c r="AA105" s="40">
        <v>2</v>
      </c>
      <c r="AB105" s="40">
        <v>2</v>
      </c>
      <c r="AC105" s="40">
        <v>2</v>
      </c>
      <c r="AD105" s="40">
        <v>2</v>
      </c>
      <c r="AE105" s="40">
        <v>2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 t="s">
        <v>80</v>
      </c>
      <c r="AU105" s="73" t="s">
        <v>80</v>
      </c>
      <c r="AV105" s="73" t="s">
        <v>80</v>
      </c>
      <c r="AW105" s="73" t="s">
        <v>80</v>
      </c>
      <c r="AX105" s="73" t="s">
        <v>80</v>
      </c>
      <c r="AY105" s="73" t="s">
        <v>80</v>
      </c>
      <c r="AZ105" s="73" t="s">
        <v>80</v>
      </c>
      <c r="BA105" s="73" t="s">
        <v>80</v>
      </c>
      <c r="BB105" s="73" t="s">
        <v>80</v>
      </c>
      <c r="BC105" s="40"/>
      <c r="BD105" s="38">
        <f t="shared" ref="BD105:BD107" si="37">SUM(C105:AT105)</f>
        <v>52</v>
      </c>
    </row>
    <row r="106" spans="1:56">
      <c r="C106" s="41">
        <v>1</v>
      </c>
      <c r="D106" s="41">
        <v>1</v>
      </c>
      <c r="E106" s="41">
        <v>1</v>
      </c>
      <c r="F106" s="41">
        <v>1</v>
      </c>
      <c r="G106" s="41">
        <v>1</v>
      </c>
      <c r="H106" s="41">
        <v>1</v>
      </c>
      <c r="I106" s="41">
        <v>1</v>
      </c>
      <c r="J106" s="41">
        <v>1</v>
      </c>
      <c r="K106" s="41">
        <v>1</v>
      </c>
      <c r="L106" s="41">
        <v>1</v>
      </c>
      <c r="M106" s="41">
        <v>1</v>
      </c>
      <c r="N106" s="41">
        <v>1</v>
      </c>
      <c r="O106" s="41">
        <v>1</v>
      </c>
      <c r="P106" s="41">
        <v>1</v>
      </c>
      <c r="Q106" s="41">
        <v>1</v>
      </c>
      <c r="R106" s="41">
        <v>1</v>
      </c>
      <c r="S106" s="41"/>
      <c r="T106" s="25"/>
      <c r="U106" s="25"/>
      <c r="V106" s="41">
        <v>1</v>
      </c>
      <c r="W106" s="41">
        <v>1</v>
      </c>
      <c r="X106" s="41">
        <v>1</v>
      </c>
      <c r="Y106" s="41">
        <v>1</v>
      </c>
      <c r="Z106" s="41">
        <v>1</v>
      </c>
      <c r="AA106" s="41">
        <v>1</v>
      </c>
      <c r="AB106" s="41">
        <v>1</v>
      </c>
      <c r="AC106" s="41">
        <v>1</v>
      </c>
      <c r="AD106" s="41">
        <v>1</v>
      </c>
      <c r="AE106" s="41">
        <v>1</v>
      </c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73" t="s">
        <v>80</v>
      </c>
      <c r="AU106" s="73" t="s">
        <v>80</v>
      </c>
      <c r="AV106" s="73" t="s">
        <v>80</v>
      </c>
      <c r="AW106" s="73" t="s">
        <v>80</v>
      </c>
      <c r="AX106" s="73" t="s">
        <v>80</v>
      </c>
      <c r="AY106" s="73" t="s">
        <v>80</v>
      </c>
      <c r="AZ106" s="73" t="s">
        <v>80</v>
      </c>
      <c r="BA106" s="73" t="s">
        <v>80</v>
      </c>
      <c r="BB106" s="73" t="s">
        <v>80</v>
      </c>
      <c r="BC106" s="41">
        <f xml:space="preserve"> SUM(C106:AE106)</f>
        <v>26</v>
      </c>
      <c r="BD106" s="41"/>
    </row>
    <row r="107" spans="1:56"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25" t="s">
        <v>80</v>
      </c>
      <c r="U107" s="25" t="s">
        <v>80</v>
      </c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>
        <v>36</v>
      </c>
      <c r="AM107" s="38">
        <v>36</v>
      </c>
      <c r="AN107" s="38"/>
      <c r="AO107" s="38"/>
      <c r="AP107" s="38"/>
      <c r="AQ107" s="38"/>
      <c r="AR107" s="38"/>
      <c r="AS107" s="38"/>
      <c r="AT107" s="38" t="s">
        <v>80</v>
      </c>
      <c r="AU107" s="38" t="s">
        <v>80</v>
      </c>
      <c r="AV107" s="38" t="s">
        <v>80</v>
      </c>
      <c r="AW107" s="38" t="s">
        <v>80</v>
      </c>
      <c r="AX107" s="38" t="s">
        <v>80</v>
      </c>
      <c r="AY107" s="38" t="s">
        <v>80</v>
      </c>
      <c r="AZ107" s="38" t="s">
        <v>80</v>
      </c>
      <c r="BA107" s="38" t="s">
        <v>80</v>
      </c>
      <c r="BB107" s="38" t="s">
        <v>80</v>
      </c>
      <c r="BC107" s="40"/>
      <c r="BD107" s="38">
        <f t="shared" si="37"/>
        <v>72</v>
      </c>
    </row>
    <row r="108" spans="1:56">
      <c r="C108" s="22">
        <f t="shared" ref="C108:S108" si="38">C109+C111+C112</f>
        <v>4</v>
      </c>
      <c r="D108" s="22">
        <f t="shared" si="38"/>
        <v>4</v>
      </c>
      <c r="E108" s="22">
        <f t="shared" si="38"/>
        <v>4</v>
      </c>
      <c r="F108" s="22">
        <f t="shared" si="38"/>
        <v>4</v>
      </c>
      <c r="G108" s="22">
        <f t="shared" si="38"/>
        <v>4</v>
      </c>
      <c r="H108" s="22">
        <f t="shared" si="38"/>
        <v>4</v>
      </c>
      <c r="I108" s="22">
        <f t="shared" si="38"/>
        <v>4</v>
      </c>
      <c r="J108" s="22">
        <f t="shared" si="38"/>
        <v>4</v>
      </c>
      <c r="K108" s="22">
        <f t="shared" si="38"/>
        <v>4</v>
      </c>
      <c r="L108" s="22">
        <f t="shared" si="38"/>
        <v>4</v>
      </c>
      <c r="M108" s="22">
        <f t="shared" si="38"/>
        <v>4</v>
      </c>
      <c r="N108" s="22">
        <f t="shared" si="38"/>
        <v>4</v>
      </c>
      <c r="O108" s="22">
        <f t="shared" si="38"/>
        <v>4</v>
      </c>
      <c r="P108" s="22">
        <f t="shared" si="38"/>
        <v>4</v>
      </c>
      <c r="Q108" s="22">
        <f t="shared" si="38"/>
        <v>4</v>
      </c>
      <c r="R108" s="22">
        <f t="shared" si="38"/>
        <v>4</v>
      </c>
      <c r="S108" s="22">
        <f t="shared" si="38"/>
        <v>0</v>
      </c>
      <c r="T108" s="22" t="s">
        <v>80</v>
      </c>
      <c r="U108" s="22" t="s">
        <v>80</v>
      </c>
      <c r="V108" s="22">
        <f t="shared" ref="V108:AS108" si="39">V109+V111+V112</f>
        <v>0</v>
      </c>
      <c r="W108" s="22">
        <f t="shared" si="39"/>
        <v>0</v>
      </c>
      <c r="X108" s="22">
        <f t="shared" si="39"/>
        <v>0</v>
      </c>
      <c r="Y108" s="22">
        <f t="shared" si="39"/>
        <v>0</v>
      </c>
      <c r="Z108" s="22">
        <f t="shared" si="39"/>
        <v>0</v>
      </c>
      <c r="AA108" s="22">
        <f t="shared" si="39"/>
        <v>0</v>
      </c>
      <c r="AB108" s="22">
        <f t="shared" si="39"/>
        <v>0</v>
      </c>
      <c r="AC108" s="22">
        <f t="shared" si="39"/>
        <v>0</v>
      </c>
      <c r="AD108" s="22">
        <f t="shared" si="39"/>
        <v>0</v>
      </c>
      <c r="AE108" s="22">
        <f t="shared" si="39"/>
        <v>0</v>
      </c>
      <c r="AF108" s="22">
        <f t="shared" si="39"/>
        <v>0</v>
      </c>
      <c r="AG108" s="22">
        <f t="shared" si="39"/>
        <v>0</v>
      </c>
      <c r="AH108" s="22">
        <f t="shared" si="39"/>
        <v>0</v>
      </c>
      <c r="AI108" s="22">
        <f t="shared" si="39"/>
        <v>36</v>
      </c>
      <c r="AJ108" s="22">
        <f t="shared" si="39"/>
        <v>36</v>
      </c>
      <c r="AK108" s="22">
        <f t="shared" si="39"/>
        <v>36</v>
      </c>
      <c r="AL108" s="22">
        <f t="shared" si="39"/>
        <v>0</v>
      </c>
      <c r="AM108" s="22">
        <f t="shared" si="39"/>
        <v>0</v>
      </c>
      <c r="AN108" s="22">
        <f t="shared" si="39"/>
        <v>0</v>
      </c>
      <c r="AO108" s="22">
        <f t="shared" si="39"/>
        <v>0</v>
      </c>
      <c r="AP108" s="22">
        <f t="shared" si="39"/>
        <v>36</v>
      </c>
      <c r="AQ108" s="22">
        <f t="shared" si="39"/>
        <v>36</v>
      </c>
      <c r="AR108" s="22">
        <f t="shared" si="39"/>
        <v>0</v>
      </c>
      <c r="AS108" s="22">
        <f t="shared" si="39"/>
        <v>0</v>
      </c>
      <c r="AT108" s="22" t="s">
        <v>80</v>
      </c>
      <c r="AU108" s="22" t="s">
        <v>80</v>
      </c>
      <c r="AV108" s="22" t="s">
        <v>80</v>
      </c>
      <c r="AW108" s="22" t="s">
        <v>80</v>
      </c>
      <c r="AX108" s="22" t="s">
        <v>80</v>
      </c>
      <c r="AY108" s="22" t="s">
        <v>80</v>
      </c>
      <c r="AZ108" s="22" t="s">
        <v>80</v>
      </c>
      <c r="BA108" s="22" t="s">
        <v>80</v>
      </c>
      <c r="BB108" s="22" t="s">
        <v>80</v>
      </c>
      <c r="BC108" s="22">
        <f>BC110</f>
        <v>32</v>
      </c>
      <c r="BD108" s="22">
        <f>BD109+BD111+BD112</f>
        <v>244</v>
      </c>
    </row>
    <row r="109" spans="1:56" s="45" customFormat="1" ht="15.6">
      <c r="A109" s="18"/>
      <c r="B109" s="18"/>
      <c r="C109" s="74">
        <v>4</v>
      </c>
      <c r="D109" s="74">
        <v>4</v>
      </c>
      <c r="E109" s="74">
        <v>4</v>
      </c>
      <c r="F109" s="74">
        <v>4</v>
      </c>
      <c r="G109" s="74">
        <v>4</v>
      </c>
      <c r="H109" s="74">
        <v>4</v>
      </c>
      <c r="I109" s="74">
        <v>4</v>
      </c>
      <c r="J109" s="74">
        <v>4</v>
      </c>
      <c r="K109" s="74">
        <v>4</v>
      </c>
      <c r="L109" s="74">
        <v>4</v>
      </c>
      <c r="M109" s="74">
        <v>4</v>
      </c>
      <c r="N109" s="74">
        <v>4</v>
      </c>
      <c r="O109" s="74">
        <v>4</v>
      </c>
      <c r="P109" s="74">
        <v>4</v>
      </c>
      <c r="Q109" s="74">
        <v>4</v>
      </c>
      <c r="R109" s="74">
        <v>4</v>
      </c>
      <c r="S109" s="74"/>
      <c r="T109" s="47" t="s">
        <v>80</v>
      </c>
      <c r="U109" s="47" t="s">
        <v>80</v>
      </c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 t="s">
        <v>80</v>
      </c>
      <c r="AU109" s="74" t="s">
        <v>80</v>
      </c>
      <c r="AV109" s="74" t="s">
        <v>80</v>
      </c>
      <c r="AW109" s="74" t="s">
        <v>80</v>
      </c>
      <c r="AX109" s="74" t="s">
        <v>80</v>
      </c>
      <c r="AY109" s="74" t="s">
        <v>80</v>
      </c>
      <c r="AZ109" s="74" t="s">
        <v>80</v>
      </c>
      <c r="BA109" s="74" t="s">
        <v>80</v>
      </c>
      <c r="BB109" s="74" t="s">
        <v>80</v>
      </c>
      <c r="BC109" s="74"/>
      <c r="BD109" s="74">
        <f t="shared" ref="BD109:BD111" si="40">SUM(C109:AT109)</f>
        <v>64</v>
      </c>
    </row>
    <row r="110" spans="1:56" s="45" customFormat="1" ht="15.6">
      <c r="A110" s="18"/>
      <c r="B110" s="18"/>
      <c r="C110" s="74">
        <v>2</v>
      </c>
      <c r="D110" s="74">
        <v>2</v>
      </c>
      <c r="E110" s="74">
        <v>2</v>
      </c>
      <c r="F110" s="74">
        <v>2</v>
      </c>
      <c r="G110" s="74">
        <v>2</v>
      </c>
      <c r="H110" s="74">
        <v>2</v>
      </c>
      <c r="I110" s="74">
        <v>2</v>
      </c>
      <c r="J110" s="74">
        <v>2</v>
      </c>
      <c r="K110" s="74">
        <v>2</v>
      </c>
      <c r="L110" s="74">
        <v>2</v>
      </c>
      <c r="M110" s="74">
        <v>2</v>
      </c>
      <c r="N110" s="74">
        <v>2</v>
      </c>
      <c r="O110" s="74">
        <v>2</v>
      </c>
      <c r="P110" s="74">
        <v>2</v>
      </c>
      <c r="Q110" s="74">
        <v>2</v>
      </c>
      <c r="R110" s="74">
        <v>2</v>
      </c>
      <c r="S110" s="74"/>
      <c r="T110" s="47"/>
      <c r="U110" s="47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 t="s">
        <v>80</v>
      </c>
      <c r="AU110" s="74" t="s">
        <v>80</v>
      </c>
      <c r="AV110" s="74" t="s">
        <v>80</v>
      </c>
      <c r="AW110" s="74" t="s">
        <v>80</v>
      </c>
      <c r="AX110" s="74" t="s">
        <v>80</v>
      </c>
      <c r="AY110" s="74" t="s">
        <v>80</v>
      </c>
      <c r="AZ110" s="74" t="s">
        <v>80</v>
      </c>
      <c r="BA110" s="74" t="s">
        <v>80</v>
      </c>
      <c r="BB110" s="74" t="s">
        <v>80</v>
      </c>
      <c r="BC110" s="74">
        <f>SUM(C110:R110)</f>
        <v>32</v>
      </c>
      <c r="BD110" s="74"/>
    </row>
    <row r="111" spans="1:56" s="45" customFormat="1" ht="15.6">
      <c r="A111" s="18"/>
      <c r="B111" s="18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47" t="s">
        <v>80</v>
      </c>
      <c r="U111" s="47" t="s">
        <v>80</v>
      </c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>
        <v>36</v>
      </c>
      <c r="AJ111" s="74">
        <v>36</v>
      </c>
      <c r="AK111" s="74">
        <v>36</v>
      </c>
      <c r="AL111" s="74"/>
      <c r="AM111" s="74"/>
      <c r="AN111" s="74"/>
      <c r="AO111" s="74"/>
      <c r="AP111" s="74"/>
      <c r="AQ111" s="74"/>
      <c r="AR111" s="74"/>
      <c r="AS111" s="74"/>
      <c r="AT111" s="74" t="s">
        <v>80</v>
      </c>
      <c r="AU111" s="74" t="s">
        <v>80</v>
      </c>
      <c r="AV111" s="74" t="s">
        <v>80</v>
      </c>
      <c r="AW111" s="74" t="s">
        <v>80</v>
      </c>
      <c r="AX111" s="74" t="s">
        <v>80</v>
      </c>
      <c r="AY111" s="74" t="s">
        <v>80</v>
      </c>
      <c r="AZ111" s="74" t="s">
        <v>80</v>
      </c>
      <c r="BA111" s="74" t="s">
        <v>80</v>
      </c>
      <c r="BB111" s="74" t="s">
        <v>80</v>
      </c>
      <c r="BC111" s="74"/>
      <c r="BD111" s="74">
        <f t="shared" si="40"/>
        <v>108</v>
      </c>
    </row>
    <row r="112" spans="1:56" s="45" customFormat="1" ht="15.6">
      <c r="A112" s="18"/>
      <c r="B112" s="18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47" t="s">
        <v>80</v>
      </c>
      <c r="U112" s="47" t="s">
        <v>80</v>
      </c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>
        <v>36</v>
      </c>
      <c r="AQ112" s="74">
        <v>36</v>
      </c>
      <c r="AR112" s="74"/>
      <c r="AS112" s="74"/>
      <c r="AT112" s="74" t="s">
        <v>80</v>
      </c>
      <c r="AU112" s="74" t="s">
        <v>80</v>
      </c>
      <c r="AV112" s="74" t="s">
        <v>80</v>
      </c>
      <c r="AW112" s="74" t="s">
        <v>80</v>
      </c>
      <c r="AX112" s="74" t="s">
        <v>80</v>
      </c>
      <c r="AY112" s="74" t="s">
        <v>80</v>
      </c>
      <c r="AZ112" s="74" t="s">
        <v>80</v>
      </c>
      <c r="BA112" s="74" t="s">
        <v>80</v>
      </c>
      <c r="BB112" s="74" t="s">
        <v>80</v>
      </c>
      <c r="BC112" s="74"/>
      <c r="BD112" s="74">
        <f>SUM(C112:AT112)</f>
        <v>72</v>
      </c>
    </row>
    <row r="113" spans="1:56" s="53" customFormat="1" ht="16.2">
      <c r="A113" s="18"/>
      <c r="B113" s="18"/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0" t="s">
        <v>80</v>
      </c>
      <c r="U113" s="50" t="s">
        <v>80</v>
      </c>
      <c r="V113" s="52">
        <f t="shared" ref="V113:AE113" si="41">V116</f>
        <v>4</v>
      </c>
      <c r="W113" s="52">
        <f t="shared" si="41"/>
        <v>4</v>
      </c>
      <c r="X113" s="52">
        <f t="shared" si="41"/>
        <v>4</v>
      </c>
      <c r="Y113" s="52">
        <f t="shared" si="41"/>
        <v>4</v>
      </c>
      <c r="Z113" s="52">
        <f t="shared" si="41"/>
        <v>4</v>
      </c>
      <c r="AA113" s="52">
        <f t="shared" si="41"/>
        <v>4</v>
      </c>
      <c r="AB113" s="52">
        <f t="shared" si="41"/>
        <v>4</v>
      </c>
      <c r="AC113" s="52">
        <f t="shared" si="41"/>
        <v>4</v>
      </c>
      <c r="AD113" s="52">
        <f t="shared" si="41"/>
        <v>4</v>
      </c>
      <c r="AE113" s="52">
        <f t="shared" si="41"/>
        <v>4</v>
      </c>
      <c r="AF113" s="52">
        <f t="shared" ref="AF113:AP113" si="42">AF116</f>
        <v>0</v>
      </c>
      <c r="AG113" s="52">
        <f t="shared" si="42"/>
        <v>0</v>
      </c>
      <c r="AH113" s="52">
        <f t="shared" si="42"/>
        <v>0</v>
      </c>
      <c r="AI113" s="52">
        <f t="shared" si="42"/>
        <v>0</v>
      </c>
      <c r="AJ113" s="52">
        <f t="shared" si="42"/>
        <v>0</v>
      </c>
      <c r="AK113" s="52">
        <f t="shared" si="42"/>
        <v>0</v>
      </c>
      <c r="AL113" s="52">
        <f t="shared" si="42"/>
        <v>0</v>
      </c>
      <c r="AM113" s="52">
        <f t="shared" si="42"/>
        <v>0</v>
      </c>
      <c r="AN113" s="52">
        <f t="shared" si="42"/>
        <v>0</v>
      </c>
      <c r="AO113" s="52">
        <f t="shared" si="42"/>
        <v>0</v>
      </c>
      <c r="AP113" s="52">
        <f t="shared" si="42"/>
        <v>0</v>
      </c>
      <c r="AQ113" s="52">
        <v>0</v>
      </c>
      <c r="AR113" s="52">
        <v>0</v>
      </c>
      <c r="AS113" s="52">
        <v>0</v>
      </c>
      <c r="AT113" s="50" t="s">
        <v>80</v>
      </c>
      <c r="AU113" s="50" t="s">
        <v>80</v>
      </c>
      <c r="AV113" s="50" t="s">
        <v>80</v>
      </c>
      <c r="AW113" s="50" t="s">
        <v>80</v>
      </c>
      <c r="AX113" s="50" t="s">
        <v>80</v>
      </c>
      <c r="AY113" s="50" t="s">
        <v>80</v>
      </c>
      <c r="AZ113" s="50" t="s">
        <v>80</v>
      </c>
      <c r="BA113" s="50" t="s">
        <v>80</v>
      </c>
      <c r="BB113" s="50" t="s">
        <v>80</v>
      </c>
      <c r="BC113" s="50">
        <f>BC117</f>
        <v>20</v>
      </c>
      <c r="BD113" s="50">
        <f>SUM(BD114:BD116)</f>
        <v>40</v>
      </c>
    </row>
    <row r="114" spans="1:56" s="55" customFormat="1" ht="15.6">
      <c r="A114" s="18"/>
      <c r="B114" s="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54" t="s">
        <v>80</v>
      </c>
      <c r="U114" s="54" t="s">
        <v>80</v>
      </c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 t="s">
        <v>80</v>
      </c>
      <c r="AU114" s="4" t="s">
        <v>80</v>
      </c>
      <c r="AV114" s="4" t="s">
        <v>80</v>
      </c>
      <c r="AW114" s="4" t="s">
        <v>80</v>
      </c>
      <c r="AX114" s="4" t="s">
        <v>80</v>
      </c>
      <c r="AY114" s="4" t="s">
        <v>80</v>
      </c>
      <c r="AZ114" s="4" t="s">
        <v>80</v>
      </c>
      <c r="BA114" s="4" t="s">
        <v>80</v>
      </c>
      <c r="BB114" s="4" t="s">
        <v>80</v>
      </c>
      <c r="BC114" s="4">
        <v>0</v>
      </c>
      <c r="BD114" s="4">
        <f t="shared" ref="BD114:BD124" si="43">SUM(C114:AT114)</f>
        <v>0</v>
      </c>
    </row>
    <row r="115" spans="1:56" s="55" customFormat="1" ht="15.6">
      <c r="A115" s="18"/>
      <c r="B115" s="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54" t="s">
        <v>80</v>
      </c>
      <c r="U115" s="54" t="s">
        <v>80</v>
      </c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 t="s">
        <v>80</v>
      </c>
      <c r="AU115" s="4" t="s">
        <v>80</v>
      </c>
      <c r="AV115" s="4" t="s">
        <v>80</v>
      </c>
      <c r="AW115" s="4" t="s">
        <v>80</v>
      </c>
      <c r="AX115" s="4" t="s">
        <v>80</v>
      </c>
      <c r="AY115" s="4" t="s">
        <v>80</v>
      </c>
      <c r="AZ115" s="4" t="s">
        <v>80</v>
      </c>
      <c r="BA115" s="4" t="s">
        <v>80</v>
      </c>
      <c r="BB115" s="4" t="s">
        <v>80</v>
      </c>
      <c r="BC115" s="4">
        <f>SUM(V115:AE115)</f>
        <v>0</v>
      </c>
      <c r="BD115" s="4"/>
    </row>
    <row r="116" spans="1:56" s="45" customFormat="1" ht="15" customHeight="1">
      <c r="A116" s="18"/>
      <c r="B116" s="18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47" t="s">
        <v>80</v>
      </c>
      <c r="U116" s="47" t="s">
        <v>80</v>
      </c>
      <c r="V116" s="74">
        <v>4</v>
      </c>
      <c r="W116" s="87">
        <v>4</v>
      </c>
      <c r="X116" s="87">
        <v>4</v>
      </c>
      <c r="Y116" s="87">
        <v>4</v>
      </c>
      <c r="Z116" s="87">
        <v>4</v>
      </c>
      <c r="AA116" s="87">
        <v>4</v>
      </c>
      <c r="AB116" s="87">
        <v>4</v>
      </c>
      <c r="AC116" s="87">
        <v>4</v>
      </c>
      <c r="AD116" s="87">
        <v>4</v>
      </c>
      <c r="AE116" s="87">
        <v>4</v>
      </c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4" t="s">
        <v>80</v>
      </c>
      <c r="AU116" s="74" t="s">
        <v>80</v>
      </c>
      <c r="AV116" s="74" t="s">
        <v>80</v>
      </c>
      <c r="AW116" s="74" t="s">
        <v>80</v>
      </c>
      <c r="AX116" s="74" t="s">
        <v>80</v>
      </c>
      <c r="AY116" s="74" t="s">
        <v>80</v>
      </c>
      <c r="AZ116" s="74" t="s">
        <v>80</v>
      </c>
      <c r="BA116" s="74" t="s">
        <v>80</v>
      </c>
      <c r="BB116" s="74" t="s">
        <v>80</v>
      </c>
      <c r="BC116" s="74">
        <v>0</v>
      </c>
      <c r="BD116" s="74">
        <f t="shared" si="43"/>
        <v>40</v>
      </c>
    </row>
    <row r="117" spans="1:56" s="45" customFormat="1" ht="15" customHeight="1">
      <c r="A117" s="18"/>
      <c r="B117" s="18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47" t="s">
        <v>80</v>
      </c>
      <c r="U117" s="47" t="s">
        <v>80</v>
      </c>
      <c r="V117" s="74">
        <v>2</v>
      </c>
      <c r="W117" s="87">
        <v>2</v>
      </c>
      <c r="X117" s="87">
        <v>2</v>
      </c>
      <c r="Y117" s="87">
        <v>2</v>
      </c>
      <c r="Z117" s="87">
        <v>2</v>
      </c>
      <c r="AA117" s="87">
        <v>2</v>
      </c>
      <c r="AB117" s="87">
        <v>2</v>
      </c>
      <c r="AC117" s="87">
        <v>2</v>
      </c>
      <c r="AD117" s="87">
        <v>2</v>
      </c>
      <c r="AE117" s="87">
        <v>2</v>
      </c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4" t="s">
        <v>80</v>
      </c>
      <c r="AU117" s="4" t="s">
        <v>80</v>
      </c>
      <c r="AV117" s="4" t="s">
        <v>80</v>
      </c>
      <c r="AW117" s="4" t="s">
        <v>80</v>
      </c>
      <c r="AX117" s="4" t="s">
        <v>80</v>
      </c>
      <c r="AY117" s="4" t="s">
        <v>80</v>
      </c>
      <c r="AZ117" s="4" t="s">
        <v>80</v>
      </c>
      <c r="BA117" s="4" t="s">
        <v>80</v>
      </c>
      <c r="BB117" s="4" t="s">
        <v>80</v>
      </c>
      <c r="BC117" s="74">
        <f>SUM(V117:AE117)</f>
        <v>20</v>
      </c>
      <c r="BD117" s="74"/>
    </row>
    <row r="118" spans="1:56" s="45" customFormat="1" ht="15.6">
      <c r="A118" s="18"/>
      <c r="B118" s="18"/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47" t="s">
        <v>80</v>
      </c>
      <c r="U118" s="50" t="s">
        <v>80</v>
      </c>
      <c r="V118" s="50">
        <v>0</v>
      </c>
      <c r="W118" s="50">
        <v>0</v>
      </c>
      <c r="X118" s="50">
        <v>0</v>
      </c>
      <c r="Y118" s="50">
        <v>0</v>
      </c>
      <c r="Z118" s="50">
        <v>0</v>
      </c>
      <c r="AA118" s="50">
        <v>0</v>
      </c>
      <c r="AB118" s="50">
        <v>0</v>
      </c>
      <c r="AC118" s="50">
        <v>0</v>
      </c>
      <c r="AD118" s="50">
        <v>0</v>
      </c>
      <c r="AE118" s="50">
        <v>0</v>
      </c>
      <c r="AF118" s="50">
        <v>0</v>
      </c>
      <c r="AG118" s="50">
        <v>0</v>
      </c>
      <c r="AH118" s="50">
        <v>0</v>
      </c>
      <c r="AI118" s="50">
        <v>0</v>
      </c>
      <c r="AJ118" s="50">
        <v>0</v>
      </c>
      <c r="AK118" s="50">
        <v>0</v>
      </c>
      <c r="AL118" s="50">
        <v>0</v>
      </c>
      <c r="AM118" s="50">
        <v>0</v>
      </c>
      <c r="AN118" s="50">
        <v>0</v>
      </c>
      <c r="AO118" s="50">
        <v>0</v>
      </c>
      <c r="AP118" s="50">
        <v>0</v>
      </c>
      <c r="AQ118" s="50">
        <v>0</v>
      </c>
      <c r="AR118" s="50">
        <v>0</v>
      </c>
      <c r="AS118" s="50">
        <v>0</v>
      </c>
      <c r="AT118" s="50" t="s">
        <v>80</v>
      </c>
      <c r="AU118" s="50" t="s">
        <v>80</v>
      </c>
      <c r="AV118" s="50" t="s">
        <v>80</v>
      </c>
      <c r="AW118" s="50" t="s">
        <v>80</v>
      </c>
      <c r="AX118" s="50" t="s">
        <v>80</v>
      </c>
      <c r="AY118" s="50" t="s">
        <v>80</v>
      </c>
      <c r="AZ118" s="50" t="s">
        <v>80</v>
      </c>
      <c r="BA118" s="50" t="s">
        <v>80</v>
      </c>
      <c r="BB118" s="50" t="s">
        <v>80</v>
      </c>
      <c r="BC118" s="50">
        <v>0</v>
      </c>
      <c r="BD118" s="50">
        <f>SUM(BD121:BD122)</f>
        <v>0</v>
      </c>
    </row>
    <row r="119" spans="1:56" s="45" customFormat="1" ht="15.6">
      <c r="A119" s="18"/>
      <c r="B119" s="18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50" t="s">
        <v>80</v>
      </c>
      <c r="U119" s="50" t="s">
        <v>80</v>
      </c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74" t="s">
        <v>80</v>
      </c>
      <c r="AU119" s="74" t="s">
        <v>80</v>
      </c>
      <c r="AV119" s="74" t="s">
        <v>80</v>
      </c>
      <c r="AW119" s="74" t="s">
        <v>80</v>
      </c>
      <c r="AX119" s="74" t="s">
        <v>80</v>
      </c>
      <c r="AY119" s="74" t="s">
        <v>80</v>
      </c>
      <c r="AZ119" s="74" t="s">
        <v>80</v>
      </c>
      <c r="BA119" s="74" t="s">
        <v>80</v>
      </c>
      <c r="BB119" s="74" t="s">
        <v>80</v>
      </c>
      <c r="BC119" s="44"/>
      <c r="BD119" s="44"/>
    </row>
    <row r="120" spans="1:56" s="45" customFormat="1" ht="15.6">
      <c r="A120" s="18"/>
      <c r="B120" s="18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50" t="s">
        <v>80</v>
      </c>
      <c r="U120" s="50" t="s">
        <v>80</v>
      </c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74" t="s">
        <v>80</v>
      </c>
      <c r="AU120" s="74" t="s">
        <v>80</v>
      </c>
      <c r="AV120" s="74" t="s">
        <v>80</v>
      </c>
      <c r="AW120" s="74" t="s">
        <v>80</v>
      </c>
      <c r="AX120" s="74" t="s">
        <v>80</v>
      </c>
      <c r="AY120" s="74" t="s">
        <v>80</v>
      </c>
      <c r="AZ120" s="74" t="s">
        <v>80</v>
      </c>
      <c r="BA120" s="74" t="s">
        <v>80</v>
      </c>
      <c r="BB120" s="74" t="s">
        <v>80</v>
      </c>
      <c r="BC120" s="44"/>
      <c r="BD120" s="44"/>
    </row>
    <row r="121" spans="1:56" s="45" customFormat="1" ht="15.6">
      <c r="A121" s="18"/>
      <c r="B121" s="18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47" t="s">
        <v>80</v>
      </c>
      <c r="U121" s="47" t="s">
        <v>80</v>
      </c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 t="s">
        <v>80</v>
      </c>
      <c r="AU121" s="74" t="s">
        <v>80</v>
      </c>
      <c r="AV121" s="74" t="s">
        <v>80</v>
      </c>
      <c r="AW121" s="74" t="s">
        <v>80</v>
      </c>
      <c r="AX121" s="74" t="s">
        <v>80</v>
      </c>
      <c r="AY121" s="74" t="s">
        <v>80</v>
      </c>
      <c r="AZ121" s="74" t="s">
        <v>80</v>
      </c>
      <c r="BA121" s="74" t="s">
        <v>80</v>
      </c>
      <c r="BB121" s="74" t="s">
        <v>80</v>
      </c>
      <c r="BC121" s="74">
        <v>0</v>
      </c>
      <c r="BD121" s="74">
        <f t="shared" si="43"/>
        <v>0</v>
      </c>
    </row>
    <row r="122" spans="1:56" s="45" customFormat="1" ht="15.6">
      <c r="A122" s="18"/>
      <c r="B122" s="18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47" t="s">
        <v>80</v>
      </c>
      <c r="U122" s="47" t="s">
        <v>80</v>
      </c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 t="s">
        <v>80</v>
      </c>
      <c r="AU122" s="74" t="s">
        <v>80</v>
      </c>
      <c r="AV122" s="74" t="s">
        <v>80</v>
      </c>
      <c r="AW122" s="74" t="s">
        <v>80</v>
      </c>
      <c r="AX122" s="74" t="s">
        <v>80</v>
      </c>
      <c r="AY122" s="74" t="s">
        <v>80</v>
      </c>
      <c r="AZ122" s="74" t="s">
        <v>80</v>
      </c>
      <c r="BA122" s="74" t="s">
        <v>80</v>
      </c>
      <c r="BB122" s="74" t="s">
        <v>80</v>
      </c>
      <c r="BC122" s="74">
        <v>0</v>
      </c>
      <c r="BD122" s="74">
        <f t="shared" si="43"/>
        <v>0</v>
      </c>
    </row>
    <row r="123" spans="1:56" s="45" customFormat="1" ht="15.6">
      <c r="A123" s="18"/>
      <c r="B123" s="18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47" t="s">
        <v>80</v>
      </c>
      <c r="U123" s="47" t="s">
        <v>80</v>
      </c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 t="s">
        <v>80</v>
      </c>
      <c r="AU123" s="74" t="s">
        <v>80</v>
      </c>
      <c r="AV123" s="74" t="s">
        <v>80</v>
      </c>
      <c r="AW123" s="74" t="s">
        <v>80</v>
      </c>
      <c r="AX123" s="74" t="s">
        <v>80</v>
      </c>
      <c r="AY123" s="74" t="s">
        <v>80</v>
      </c>
      <c r="AZ123" s="74" t="s">
        <v>80</v>
      </c>
      <c r="BA123" s="74" t="s">
        <v>80</v>
      </c>
      <c r="BB123" s="74" t="s">
        <v>80</v>
      </c>
      <c r="BC123" s="74">
        <v>0</v>
      </c>
      <c r="BD123" s="74">
        <f t="shared" si="43"/>
        <v>0</v>
      </c>
    </row>
    <row r="124" spans="1:56" s="45" customFormat="1" ht="15.6">
      <c r="A124" s="18"/>
      <c r="B124" s="18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47" t="s">
        <v>80</v>
      </c>
      <c r="U124" s="47" t="s">
        <v>80</v>
      </c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 t="s">
        <v>80</v>
      </c>
      <c r="AU124" s="74" t="s">
        <v>80</v>
      </c>
      <c r="AV124" s="74" t="s">
        <v>80</v>
      </c>
      <c r="AW124" s="74" t="s">
        <v>80</v>
      </c>
      <c r="AX124" s="74" t="s">
        <v>80</v>
      </c>
      <c r="AY124" s="74" t="s">
        <v>80</v>
      </c>
      <c r="AZ124" s="74" t="s">
        <v>80</v>
      </c>
      <c r="BA124" s="74" t="s">
        <v>80</v>
      </c>
      <c r="BB124" s="74" t="s">
        <v>80</v>
      </c>
      <c r="BC124" s="74">
        <v>0</v>
      </c>
      <c r="BD124" s="74">
        <f t="shared" si="43"/>
        <v>0</v>
      </c>
    </row>
    <row r="125" spans="1:56" s="45" customFormat="1" ht="15.6">
      <c r="A125" s="18"/>
      <c r="B125" s="18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47" t="s">
        <v>80</v>
      </c>
      <c r="U125" s="47" t="s">
        <v>80</v>
      </c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 t="s">
        <v>80</v>
      </c>
      <c r="AU125" s="74" t="s">
        <v>80</v>
      </c>
      <c r="AV125" s="74" t="s">
        <v>80</v>
      </c>
      <c r="AW125" s="74" t="s">
        <v>80</v>
      </c>
      <c r="AX125" s="74" t="s">
        <v>80</v>
      </c>
      <c r="AY125" s="74" t="s">
        <v>80</v>
      </c>
      <c r="AZ125" s="74" t="s">
        <v>80</v>
      </c>
      <c r="BA125" s="74" t="s">
        <v>80</v>
      </c>
      <c r="BB125" s="74" t="s">
        <v>80</v>
      </c>
      <c r="BC125" s="74"/>
      <c r="BD125" s="74"/>
    </row>
    <row r="126" spans="1:56" s="45" customFormat="1" ht="15.6">
      <c r="A126" s="18"/>
      <c r="B126" s="18"/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 t="s">
        <v>80</v>
      </c>
      <c r="U126" s="50" t="s">
        <v>80</v>
      </c>
      <c r="V126" s="50">
        <v>0</v>
      </c>
      <c r="W126" s="50">
        <v>0</v>
      </c>
      <c r="X126" s="50">
        <v>0</v>
      </c>
      <c r="Y126" s="50">
        <v>0</v>
      </c>
      <c r="Z126" s="50">
        <v>0</v>
      </c>
      <c r="AA126" s="50">
        <v>0</v>
      </c>
      <c r="AB126" s="50">
        <v>0</v>
      </c>
      <c r="AC126" s="50">
        <v>0</v>
      </c>
      <c r="AD126" s="50">
        <v>0</v>
      </c>
      <c r="AE126" s="50">
        <v>0</v>
      </c>
      <c r="AF126" s="50">
        <v>0</v>
      </c>
      <c r="AG126" s="50">
        <v>0</v>
      </c>
      <c r="AH126" s="50">
        <v>0</v>
      </c>
      <c r="AI126" s="50">
        <v>0</v>
      </c>
      <c r="AJ126" s="50">
        <v>0</v>
      </c>
      <c r="AK126" s="50">
        <v>0</v>
      </c>
      <c r="AL126" s="50">
        <v>0</v>
      </c>
      <c r="AM126" s="50">
        <v>0</v>
      </c>
      <c r="AN126" s="50">
        <v>0</v>
      </c>
      <c r="AO126" s="50">
        <v>0</v>
      </c>
      <c r="AP126" s="50">
        <v>0</v>
      </c>
      <c r="AQ126" s="50">
        <v>0</v>
      </c>
      <c r="AR126" s="50">
        <v>0</v>
      </c>
      <c r="AS126" s="50">
        <v>0</v>
      </c>
      <c r="AT126" s="50" t="s">
        <v>80</v>
      </c>
      <c r="AU126" s="50" t="s">
        <v>80</v>
      </c>
      <c r="AV126" s="50" t="s">
        <v>80</v>
      </c>
      <c r="AW126" s="50" t="s">
        <v>80</v>
      </c>
      <c r="AX126" s="50" t="s">
        <v>80</v>
      </c>
      <c r="AY126" s="50" t="s">
        <v>80</v>
      </c>
      <c r="AZ126" s="50" t="s">
        <v>80</v>
      </c>
      <c r="BA126" s="50" t="s">
        <v>80</v>
      </c>
      <c r="BB126" s="50" t="s">
        <v>80</v>
      </c>
      <c r="BC126" s="50">
        <v>0</v>
      </c>
      <c r="BD126" s="50">
        <f>SUM(C126:BB126)</f>
        <v>0</v>
      </c>
    </row>
    <row r="127" spans="1:56" s="45" customFormat="1" ht="15.6" customHeight="1">
      <c r="A127" s="18"/>
      <c r="B127" s="18"/>
      <c r="C127" s="81">
        <f t="shared" ref="C127:I127" si="44">C44+C9</f>
        <v>36</v>
      </c>
      <c r="D127" s="81">
        <f t="shared" si="44"/>
        <v>36</v>
      </c>
      <c r="E127" s="81">
        <f t="shared" si="44"/>
        <v>36</v>
      </c>
      <c r="F127" s="81">
        <f t="shared" si="44"/>
        <v>36</v>
      </c>
      <c r="G127" s="81">
        <f t="shared" si="44"/>
        <v>36</v>
      </c>
      <c r="H127" s="81">
        <f t="shared" si="44"/>
        <v>36</v>
      </c>
      <c r="I127" s="81">
        <f t="shared" si="44"/>
        <v>36</v>
      </c>
      <c r="J127" s="81">
        <f>J44+I9</f>
        <v>36</v>
      </c>
      <c r="K127" s="81">
        <f>K44+K9</f>
        <v>36</v>
      </c>
      <c r="L127" s="81">
        <f>L44+L10</f>
        <v>36</v>
      </c>
      <c r="M127" s="81">
        <f t="shared" ref="M127:R127" si="45">M44+M9</f>
        <v>36</v>
      </c>
      <c r="N127" s="81">
        <f t="shared" si="45"/>
        <v>36</v>
      </c>
      <c r="O127" s="81">
        <f t="shared" si="45"/>
        <v>36</v>
      </c>
      <c r="P127" s="81">
        <f t="shared" si="45"/>
        <v>36</v>
      </c>
      <c r="Q127" s="81">
        <f t="shared" si="45"/>
        <v>36</v>
      </c>
      <c r="R127" s="81">
        <f t="shared" si="45"/>
        <v>36</v>
      </c>
      <c r="S127" s="81">
        <v>36</v>
      </c>
      <c r="T127" s="82" t="s">
        <v>80</v>
      </c>
      <c r="U127" s="82" t="s">
        <v>80</v>
      </c>
      <c r="V127" s="81">
        <f>V44+V9</f>
        <v>36</v>
      </c>
      <c r="W127" s="81">
        <f>W44+W9</f>
        <v>36</v>
      </c>
      <c r="X127" s="81">
        <f>X44+X9</f>
        <v>36</v>
      </c>
      <c r="Y127" s="81">
        <f>Y44+Y9</f>
        <v>36</v>
      </c>
      <c r="Z127" s="81">
        <f>AA44+AA9</f>
        <v>36</v>
      </c>
      <c r="AA127" s="81">
        <f>AA44+AA9</f>
        <v>36</v>
      </c>
      <c r="AB127" s="81">
        <f>AB44+AB9</f>
        <v>36</v>
      </c>
      <c r="AC127" s="81">
        <f>AC44+AC9</f>
        <v>36</v>
      </c>
      <c r="AD127" s="81">
        <f>AE44+AE9</f>
        <v>36</v>
      </c>
      <c r="AE127" s="81">
        <f>AD44+AD9</f>
        <v>36</v>
      </c>
      <c r="AF127" s="81">
        <f>AE44+AE9</f>
        <v>36</v>
      </c>
      <c r="AG127" s="81">
        <f>AG44+AG9</f>
        <v>36</v>
      </c>
      <c r="AH127" s="81">
        <f>AH44+AH9</f>
        <v>36</v>
      </c>
      <c r="AI127" s="81">
        <f>AI44+AI9</f>
        <v>36</v>
      </c>
      <c r="AJ127" s="81">
        <f>AJ44+AJ9</f>
        <v>36</v>
      </c>
      <c r="AK127" s="81">
        <f>AJ44+AJ9</f>
        <v>36</v>
      </c>
      <c r="AL127" s="81">
        <f>AK44+AJ9</f>
        <v>36</v>
      </c>
      <c r="AM127" s="81">
        <f>AM44+AL9</f>
        <v>36</v>
      </c>
      <c r="AN127" s="81">
        <f>AM44+AM9</f>
        <v>36</v>
      </c>
      <c r="AO127" s="81">
        <f>AO44+AO9</f>
        <v>36</v>
      </c>
      <c r="AP127" s="81">
        <f>AO44+AO9</f>
        <v>36</v>
      </c>
      <c r="AQ127" s="81">
        <v>36</v>
      </c>
      <c r="AR127" s="81">
        <f>AQ44+AQ9</f>
        <v>36</v>
      </c>
      <c r="AS127" s="81">
        <v>36</v>
      </c>
      <c r="AT127" s="81" t="s">
        <v>80</v>
      </c>
      <c r="AU127" s="81" t="s">
        <v>80</v>
      </c>
      <c r="AV127" s="81" t="s">
        <v>80</v>
      </c>
      <c r="AW127" s="81" t="s">
        <v>80</v>
      </c>
      <c r="AX127" s="81" t="s">
        <v>80</v>
      </c>
      <c r="AY127" s="81" t="s">
        <v>80</v>
      </c>
      <c r="AZ127" s="81" t="s">
        <v>80</v>
      </c>
      <c r="BA127" s="81" t="s">
        <v>80</v>
      </c>
      <c r="BB127" s="81" t="s">
        <v>80</v>
      </c>
      <c r="BC127" s="81">
        <f>BC117+BC110+BC106+BC101+BC97+BC95+BC91+BC89+BC85+BC73+BC69+BC65+BC53+BC51+BC47</f>
        <v>467</v>
      </c>
      <c r="BD127" s="81">
        <f>BD44+BD9</f>
        <v>1476</v>
      </c>
    </row>
    <row r="128" spans="1:56" s="85" customFormat="1" ht="13.2" customHeight="1">
      <c r="A128" s="18"/>
      <c r="B128" s="18"/>
      <c r="C128" s="58">
        <f t="shared" ref="C128:P128" si="46">C110+C106+C101+C97+C95+C91+C89+C73+C69+C65+C53+C51+C47</f>
        <v>18</v>
      </c>
      <c r="D128" s="58">
        <f t="shared" si="46"/>
        <v>18</v>
      </c>
      <c r="E128" s="58">
        <f t="shared" si="46"/>
        <v>18</v>
      </c>
      <c r="F128" s="58">
        <f t="shared" si="46"/>
        <v>18</v>
      </c>
      <c r="G128" s="58">
        <f t="shared" si="46"/>
        <v>18</v>
      </c>
      <c r="H128" s="58">
        <f t="shared" si="46"/>
        <v>18</v>
      </c>
      <c r="I128" s="58">
        <f t="shared" si="46"/>
        <v>18</v>
      </c>
      <c r="J128" s="58">
        <f t="shared" si="46"/>
        <v>18</v>
      </c>
      <c r="K128" s="58">
        <f t="shared" si="46"/>
        <v>18</v>
      </c>
      <c r="L128" s="58">
        <f t="shared" si="46"/>
        <v>18</v>
      </c>
      <c r="M128" s="58">
        <f t="shared" si="46"/>
        <v>18</v>
      </c>
      <c r="N128" s="58">
        <f t="shared" si="46"/>
        <v>18</v>
      </c>
      <c r="O128" s="58">
        <f t="shared" si="46"/>
        <v>18</v>
      </c>
      <c r="P128" s="58">
        <f t="shared" si="46"/>
        <v>18</v>
      </c>
      <c r="Q128" s="58">
        <f>P110+P106+P101+P97+P95+P91+P89+P73+P69+P65+P53+P51+P47</f>
        <v>18</v>
      </c>
      <c r="R128" s="58">
        <f>Q110+Q106+Q101+Q97+Q95+Q91+Q89+Q73+Q69+Q65+Q53+Q51+Q47</f>
        <v>18</v>
      </c>
      <c r="S128" s="58">
        <f>S110+S106+S101+S97+S95+S91+S89+S73+S69+S65+S53+S51+S47</f>
        <v>0</v>
      </c>
      <c r="T128" s="82" t="s">
        <v>80</v>
      </c>
      <c r="U128" s="82" t="s">
        <v>80</v>
      </c>
      <c r="V128" s="58">
        <f t="shared" ref="V128:AE128" si="47">V117+V106+V97+V91+V85+V69+V53+V51</f>
        <v>18</v>
      </c>
      <c r="W128" s="58">
        <f t="shared" si="47"/>
        <v>18</v>
      </c>
      <c r="X128" s="58">
        <f t="shared" si="47"/>
        <v>18</v>
      </c>
      <c r="Y128" s="58">
        <f t="shared" si="47"/>
        <v>18</v>
      </c>
      <c r="Z128" s="58">
        <f t="shared" si="47"/>
        <v>18</v>
      </c>
      <c r="AA128" s="58">
        <f t="shared" si="47"/>
        <v>18</v>
      </c>
      <c r="AB128" s="58">
        <f t="shared" si="47"/>
        <v>18</v>
      </c>
      <c r="AC128" s="58">
        <f t="shared" si="47"/>
        <v>18</v>
      </c>
      <c r="AD128" s="58">
        <f t="shared" si="47"/>
        <v>18</v>
      </c>
      <c r="AE128" s="58">
        <f t="shared" si="47"/>
        <v>18</v>
      </c>
      <c r="AF128" s="58">
        <f t="shared" ref="AF128:AO128" si="48">AF115+AF106+AF97+AF91+AF85+AF69+AF53+AF51</f>
        <v>0</v>
      </c>
      <c r="AG128" s="58">
        <f t="shared" si="48"/>
        <v>0</v>
      </c>
      <c r="AH128" s="58">
        <f t="shared" si="48"/>
        <v>0</v>
      </c>
      <c r="AI128" s="58">
        <f t="shared" si="48"/>
        <v>0</v>
      </c>
      <c r="AJ128" s="58">
        <f t="shared" si="48"/>
        <v>0</v>
      </c>
      <c r="AK128" s="58">
        <f t="shared" si="48"/>
        <v>0</v>
      </c>
      <c r="AL128" s="58">
        <f t="shared" si="48"/>
        <v>0</v>
      </c>
      <c r="AM128" s="58">
        <f t="shared" si="48"/>
        <v>0</v>
      </c>
      <c r="AN128" s="58">
        <f t="shared" si="48"/>
        <v>0</v>
      </c>
      <c r="AO128" s="58">
        <f t="shared" si="48"/>
        <v>0</v>
      </c>
      <c r="AP128" s="58">
        <v>0</v>
      </c>
      <c r="AQ128" s="58">
        <v>0</v>
      </c>
      <c r="AR128" s="58">
        <v>0</v>
      </c>
      <c r="AS128" s="58">
        <v>0</v>
      </c>
      <c r="AT128" s="84"/>
      <c r="AU128" s="84"/>
      <c r="AV128" s="84"/>
      <c r="AW128" s="84"/>
      <c r="AX128" s="84"/>
      <c r="AY128" s="84"/>
      <c r="AZ128" s="84"/>
      <c r="BA128" s="84"/>
      <c r="BB128" s="84"/>
      <c r="BC128" s="86"/>
      <c r="BD128" s="58">
        <f>SUM(C128:AS128)</f>
        <v>468</v>
      </c>
    </row>
    <row r="129" spans="1:56" s="63" customFormat="1" ht="15.6">
      <c r="A129" s="18"/>
      <c r="B129" s="18"/>
      <c r="C129" s="58">
        <f t="shared" ref="C129:S129" si="49">C128+C127</f>
        <v>54</v>
      </c>
      <c r="D129" s="58">
        <f t="shared" si="49"/>
        <v>54</v>
      </c>
      <c r="E129" s="58">
        <f t="shared" si="49"/>
        <v>54</v>
      </c>
      <c r="F129" s="58">
        <f t="shared" si="49"/>
        <v>54</v>
      </c>
      <c r="G129" s="58">
        <f t="shared" si="49"/>
        <v>54</v>
      </c>
      <c r="H129" s="58">
        <f t="shared" si="49"/>
        <v>54</v>
      </c>
      <c r="I129" s="58">
        <f t="shared" si="49"/>
        <v>54</v>
      </c>
      <c r="J129" s="58">
        <f t="shared" si="49"/>
        <v>54</v>
      </c>
      <c r="K129" s="58">
        <f t="shared" si="49"/>
        <v>54</v>
      </c>
      <c r="L129" s="58">
        <f t="shared" si="49"/>
        <v>54</v>
      </c>
      <c r="M129" s="58">
        <f t="shared" si="49"/>
        <v>54</v>
      </c>
      <c r="N129" s="58">
        <f t="shared" si="49"/>
        <v>54</v>
      </c>
      <c r="O129" s="58">
        <f t="shared" si="49"/>
        <v>54</v>
      </c>
      <c r="P129" s="58">
        <f t="shared" si="49"/>
        <v>54</v>
      </c>
      <c r="Q129" s="58">
        <f t="shared" si="49"/>
        <v>54</v>
      </c>
      <c r="R129" s="58">
        <f t="shared" si="49"/>
        <v>54</v>
      </c>
      <c r="S129" s="58">
        <f t="shared" si="49"/>
        <v>36</v>
      </c>
      <c r="T129" s="82" t="s">
        <v>80</v>
      </c>
      <c r="U129" s="82" t="s">
        <v>80</v>
      </c>
      <c r="V129" s="58">
        <f t="shared" ref="V129:AS129" si="50">V128+V127</f>
        <v>54</v>
      </c>
      <c r="W129" s="58">
        <f t="shared" si="50"/>
        <v>54</v>
      </c>
      <c r="X129" s="58">
        <f t="shared" si="50"/>
        <v>54</v>
      </c>
      <c r="Y129" s="58">
        <f t="shared" si="50"/>
        <v>54</v>
      </c>
      <c r="Z129" s="58">
        <f t="shared" si="50"/>
        <v>54</v>
      </c>
      <c r="AA129" s="58">
        <f t="shared" si="50"/>
        <v>54</v>
      </c>
      <c r="AB129" s="58">
        <f t="shared" si="50"/>
        <v>54</v>
      </c>
      <c r="AC129" s="58">
        <f t="shared" si="50"/>
        <v>54</v>
      </c>
      <c r="AD129" s="58">
        <f t="shared" si="50"/>
        <v>54</v>
      </c>
      <c r="AE129" s="58">
        <f t="shared" si="50"/>
        <v>54</v>
      </c>
      <c r="AF129" s="58">
        <f t="shared" si="50"/>
        <v>36</v>
      </c>
      <c r="AG129" s="58">
        <f t="shared" si="50"/>
        <v>36</v>
      </c>
      <c r="AH129" s="58">
        <f t="shared" si="50"/>
        <v>36</v>
      </c>
      <c r="AI129" s="58">
        <f t="shared" si="50"/>
        <v>36</v>
      </c>
      <c r="AJ129" s="58">
        <f t="shared" si="50"/>
        <v>36</v>
      </c>
      <c r="AK129" s="58">
        <f t="shared" si="50"/>
        <v>36</v>
      </c>
      <c r="AL129" s="58">
        <f t="shared" si="50"/>
        <v>36</v>
      </c>
      <c r="AM129" s="58">
        <f t="shared" si="50"/>
        <v>36</v>
      </c>
      <c r="AN129" s="58">
        <f t="shared" si="50"/>
        <v>36</v>
      </c>
      <c r="AO129" s="58">
        <f t="shared" si="50"/>
        <v>36</v>
      </c>
      <c r="AP129" s="58">
        <f t="shared" si="50"/>
        <v>36</v>
      </c>
      <c r="AQ129" s="58">
        <f t="shared" si="50"/>
        <v>36</v>
      </c>
      <c r="AR129" s="58">
        <f t="shared" si="50"/>
        <v>36</v>
      </c>
      <c r="AS129" s="58">
        <f t="shared" si="50"/>
        <v>36</v>
      </c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>
        <f>SUM(C129:AS129)</f>
        <v>1944</v>
      </c>
    </row>
    <row r="131" spans="1:56">
      <c r="BD131" s="18">
        <v>1476</v>
      </c>
    </row>
    <row r="134" spans="1:56">
      <c r="F134" s="32">
        <f>102/17</f>
        <v>6</v>
      </c>
      <c r="G134" s="32">
        <f>132/22</f>
        <v>6</v>
      </c>
    </row>
  </sheetData>
  <mergeCells count="27"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AT3:AT4"/>
    <mergeCell ref="C3:F3"/>
    <mergeCell ref="A9:B9"/>
    <mergeCell ref="AP3:AS3"/>
    <mergeCell ref="A73:B73"/>
    <mergeCell ref="AU3:AW3"/>
    <mergeCell ref="A3:A8"/>
    <mergeCell ref="B3:B8"/>
    <mergeCell ref="G3:G4"/>
    <mergeCell ref="H3:J3"/>
    <mergeCell ref="K3:K4"/>
    <mergeCell ref="C7:AS7"/>
  </mergeCells>
  <conditionalFormatting sqref="A10:A34">
    <cfRule type="expression" dxfId="8" priority="12" stopIfTrue="1">
      <formula>#REF!=1</formula>
    </cfRule>
  </conditionalFormatting>
  <conditionalFormatting sqref="B10:B34">
    <cfRule type="expression" dxfId="7" priority="10" stopIfTrue="1">
      <formula>#REF!&gt;0</formula>
    </cfRule>
    <cfRule type="expression" dxfId="6" priority="11" stopIfTrue="1">
      <formula>#REF!&gt;0</formula>
    </cfRule>
  </conditionalFormatting>
  <conditionalFormatting sqref="A10:A25">
    <cfRule type="expression" dxfId="5" priority="6" stopIfTrue="1">
      <formula>#REF!=1</formula>
    </cfRule>
  </conditionalFormatting>
  <conditionalFormatting sqref="B10:B25">
    <cfRule type="expression" dxfId="4" priority="4" stopIfTrue="1">
      <formula>#REF!&gt;0</formula>
    </cfRule>
    <cfRule type="expression" dxfId="3" priority="5" stopIfTrue="1">
      <formula>#REF!&gt;0</formula>
    </cfRule>
  </conditionalFormatting>
  <conditionalFormatting sqref="A10:A24">
    <cfRule type="expression" dxfId="2" priority="3" stopIfTrue="1">
      <formula>#REF!=1</formula>
    </cfRule>
  </conditionalFormatting>
  <conditionalFormatting sqref="B10:B24">
    <cfRule type="expression" dxfId="1" priority="1" stopIfTrue="1">
      <formula>#REF!&gt;0</formula>
    </cfRule>
    <cfRule type="expression" dxfId="0" priority="2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39"/>
  <sheetViews>
    <sheetView zoomScale="85" zoomScaleNormal="85" workbookViewId="0">
      <selection activeCell="B12" sqref="B12"/>
    </sheetView>
  </sheetViews>
  <sheetFormatPr defaultColWidth="9.109375" defaultRowHeight="13.2"/>
  <cols>
    <col min="1" max="1" width="12.5546875" style="18" customWidth="1"/>
    <col min="2" max="2" width="82.5546875" style="18" customWidth="1"/>
    <col min="3" max="45" width="5.109375" style="32" customWidth="1"/>
    <col min="46" max="55" width="5.109375" style="18" customWidth="1"/>
    <col min="56" max="56" width="11.6640625" style="18" bestFit="1" customWidth="1"/>
    <col min="57" max="16384" width="9.109375" style="18"/>
  </cols>
  <sheetData>
    <row r="1" spans="1:56" s="14" customFormat="1" ht="18">
      <c r="A1" s="91" t="s">
        <v>186</v>
      </c>
      <c r="B1" s="9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56" s="45" customFormat="1" ht="18">
      <c r="A2" s="91" t="s">
        <v>179</v>
      </c>
      <c r="B2" s="9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</row>
    <row r="3" spans="1:56" s="45" customFormat="1" ht="15.6">
      <c r="A3" s="155" t="s">
        <v>3</v>
      </c>
      <c r="B3" s="155" t="s">
        <v>105</v>
      </c>
      <c r="C3" s="151" t="s">
        <v>68</v>
      </c>
      <c r="D3" s="151"/>
      <c r="E3" s="151"/>
      <c r="F3" s="151"/>
      <c r="G3" s="154" t="s">
        <v>106</v>
      </c>
      <c r="H3" s="151" t="s">
        <v>69</v>
      </c>
      <c r="I3" s="151"/>
      <c r="J3" s="151"/>
      <c r="K3" s="154" t="s">
        <v>107</v>
      </c>
      <c r="L3" s="151" t="s">
        <v>70</v>
      </c>
      <c r="M3" s="151"/>
      <c r="N3" s="151"/>
      <c r="O3" s="62"/>
      <c r="P3" s="151" t="s">
        <v>71</v>
      </c>
      <c r="Q3" s="151"/>
      <c r="R3" s="151"/>
      <c r="S3" s="151"/>
      <c r="T3" s="154" t="s">
        <v>108</v>
      </c>
      <c r="U3" s="151" t="s">
        <v>72</v>
      </c>
      <c r="V3" s="151"/>
      <c r="W3" s="151"/>
      <c r="X3" s="154" t="s">
        <v>109</v>
      </c>
      <c r="Y3" s="151" t="s">
        <v>73</v>
      </c>
      <c r="Z3" s="151"/>
      <c r="AA3" s="151"/>
      <c r="AB3" s="154" t="s">
        <v>110</v>
      </c>
      <c r="AC3" s="151" t="s">
        <v>74</v>
      </c>
      <c r="AD3" s="151"/>
      <c r="AE3" s="151"/>
      <c r="AF3" s="151"/>
      <c r="AG3" s="154" t="s">
        <v>111</v>
      </c>
      <c r="AH3" s="151" t="s">
        <v>75</v>
      </c>
      <c r="AI3" s="151"/>
      <c r="AJ3" s="151"/>
      <c r="AK3" s="154" t="s">
        <v>112</v>
      </c>
      <c r="AL3" s="151" t="s">
        <v>76</v>
      </c>
      <c r="AM3" s="151"/>
      <c r="AN3" s="151"/>
      <c r="AO3" s="151"/>
      <c r="AP3" s="151" t="s">
        <v>77</v>
      </c>
      <c r="AQ3" s="151"/>
      <c r="AR3" s="151"/>
      <c r="AS3" s="151"/>
      <c r="AT3" s="154" t="s">
        <v>113</v>
      </c>
      <c r="AU3" s="151" t="s">
        <v>78</v>
      </c>
      <c r="AV3" s="151"/>
      <c r="AW3" s="151"/>
      <c r="AX3" s="154" t="s">
        <v>114</v>
      </c>
      <c r="AY3" s="151" t="s">
        <v>79</v>
      </c>
      <c r="AZ3" s="151"/>
      <c r="BA3" s="151"/>
      <c r="BB3" s="151"/>
      <c r="BC3" s="62"/>
      <c r="BD3" s="63"/>
    </row>
    <row r="4" spans="1:56" s="45" customFormat="1" ht="70.95" customHeight="1">
      <c r="A4" s="156"/>
      <c r="B4" s="156"/>
      <c r="C4" s="64" t="s">
        <v>115</v>
      </c>
      <c r="D4" s="64" t="s">
        <v>116</v>
      </c>
      <c r="E4" s="64" t="s">
        <v>117</v>
      </c>
      <c r="F4" s="64" t="s">
        <v>118</v>
      </c>
      <c r="G4" s="154"/>
      <c r="H4" s="64" t="s">
        <v>119</v>
      </c>
      <c r="I4" s="64" t="s">
        <v>120</v>
      </c>
      <c r="J4" s="64" t="s">
        <v>121</v>
      </c>
      <c r="K4" s="154"/>
      <c r="L4" s="64" t="s">
        <v>122</v>
      </c>
      <c r="M4" s="64" t="s">
        <v>123</v>
      </c>
      <c r="N4" s="64" t="s">
        <v>124</v>
      </c>
      <c r="O4" s="64" t="s">
        <v>125</v>
      </c>
      <c r="P4" s="64" t="s">
        <v>115</v>
      </c>
      <c r="Q4" s="64" t="s">
        <v>116</v>
      </c>
      <c r="R4" s="64" t="s">
        <v>117</v>
      </c>
      <c r="S4" s="64" t="s">
        <v>118</v>
      </c>
      <c r="T4" s="154"/>
      <c r="U4" s="64" t="s">
        <v>126</v>
      </c>
      <c r="V4" s="64" t="s">
        <v>127</v>
      </c>
      <c r="W4" s="64" t="s">
        <v>128</v>
      </c>
      <c r="X4" s="154"/>
      <c r="Y4" s="64" t="s">
        <v>129</v>
      </c>
      <c r="Z4" s="64" t="s">
        <v>130</v>
      </c>
      <c r="AA4" s="64" t="s">
        <v>131</v>
      </c>
      <c r="AB4" s="154"/>
      <c r="AC4" s="64" t="s">
        <v>129</v>
      </c>
      <c r="AD4" s="64" t="s">
        <v>130</v>
      </c>
      <c r="AE4" s="64" t="s">
        <v>131</v>
      </c>
      <c r="AF4" s="64" t="s">
        <v>132</v>
      </c>
      <c r="AG4" s="154"/>
      <c r="AH4" s="64" t="s">
        <v>119</v>
      </c>
      <c r="AI4" s="64" t="s">
        <v>120</v>
      </c>
      <c r="AJ4" s="64" t="s">
        <v>121</v>
      </c>
      <c r="AK4" s="154"/>
      <c r="AL4" s="64" t="s">
        <v>133</v>
      </c>
      <c r="AM4" s="64" t="s">
        <v>134</v>
      </c>
      <c r="AN4" s="64" t="s">
        <v>135</v>
      </c>
      <c r="AO4" s="64" t="s">
        <v>136</v>
      </c>
      <c r="AP4" s="64" t="s">
        <v>115</v>
      </c>
      <c r="AQ4" s="64" t="s">
        <v>116</v>
      </c>
      <c r="AR4" s="64" t="s">
        <v>117</v>
      </c>
      <c r="AS4" s="64" t="s">
        <v>118</v>
      </c>
      <c r="AT4" s="154"/>
      <c r="AU4" s="64" t="s">
        <v>119</v>
      </c>
      <c r="AV4" s="64" t="s">
        <v>120</v>
      </c>
      <c r="AW4" s="64" t="s">
        <v>121</v>
      </c>
      <c r="AX4" s="154"/>
      <c r="AY4" s="64" t="s">
        <v>122</v>
      </c>
      <c r="AZ4" s="64" t="s">
        <v>123</v>
      </c>
      <c r="BA4" s="64" t="s">
        <v>124</v>
      </c>
      <c r="BB4" s="65" t="s">
        <v>137</v>
      </c>
      <c r="BC4" s="65" t="s">
        <v>164</v>
      </c>
      <c r="BD4" s="63"/>
    </row>
    <row r="5" spans="1:56" s="45" customFormat="1" ht="15.6">
      <c r="A5" s="156"/>
      <c r="B5" s="156"/>
      <c r="C5" s="158" t="s">
        <v>138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</row>
    <row r="6" spans="1:56" s="45" customFormat="1" ht="15.6">
      <c r="A6" s="156"/>
      <c r="B6" s="156"/>
      <c r="C6" s="46">
        <v>35</v>
      </c>
      <c r="D6" s="46">
        <v>36</v>
      </c>
      <c r="E6" s="46">
        <v>37</v>
      </c>
      <c r="F6" s="46">
        <v>38</v>
      </c>
      <c r="G6" s="46">
        <v>39</v>
      </c>
      <c r="H6" s="46">
        <v>40</v>
      </c>
      <c r="I6" s="46">
        <v>41</v>
      </c>
      <c r="J6" s="46">
        <v>42</v>
      </c>
      <c r="K6" s="46">
        <v>43</v>
      </c>
      <c r="L6" s="46">
        <v>44</v>
      </c>
      <c r="M6" s="46">
        <v>45</v>
      </c>
      <c r="N6" s="46">
        <v>46</v>
      </c>
      <c r="O6" s="46">
        <v>47</v>
      </c>
      <c r="P6" s="46">
        <v>48</v>
      </c>
      <c r="Q6" s="46">
        <v>49</v>
      </c>
      <c r="R6" s="46">
        <v>50</v>
      </c>
      <c r="S6" s="46">
        <v>51</v>
      </c>
      <c r="T6" s="46">
        <v>52</v>
      </c>
      <c r="U6" s="46">
        <v>1</v>
      </c>
      <c r="V6" s="46">
        <v>2</v>
      </c>
      <c r="W6" s="46">
        <v>3</v>
      </c>
      <c r="X6" s="46">
        <v>4</v>
      </c>
      <c r="Y6" s="46">
        <v>5</v>
      </c>
      <c r="Z6" s="46">
        <v>6</v>
      </c>
      <c r="AA6" s="46">
        <v>7</v>
      </c>
      <c r="AB6" s="46">
        <v>8</v>
      </c>
      <c r="AC6" s="46">
        <v>9</v>
      </c>
      <c r="AD6" s="46">
        <v>10</v>
      </c>
      <c r="AE6" s="46">
        <v>11</v>
      </c>
      <c r="AF6" s="46">
        <v>12</v>
      </c>
      <c r="AG6" s="46">
        <v>13</v>
      </c>
      <c r="AH6" s="46">
        <v>14</v>
      </c>
      <c r="AI6" s="46">
        <v>15</v>
      </c>
      <c r="AJ6" s="46">
        <v>16</v>
      </c>
      <c r="AK6" s="46">
        <v>17</v>
      </c>
      <c r="AL6" s="46">
        <v>18</v>
      </c>
      <c r="AM6" s="46">
        <v>19</v>
      </c>
      <c r="AN6" s="46">
        <v>20</v>
      </c>
      <c r="AO6" s="46">
        <v>21</v>
      </c>
      <c r="AP6" s="46">
        <v>22</v>
      </c>
      <c r="AQ6" s="46">
        <v>23</v>
      </c>
      <c r="AR6" s="46">
        <v>24</v>
      </c>
      <c r="AS6" s="46">
        <v>25</v>
      </c>
      <c r="AT6" s="46">
        <v>26</v>
      </c>
      <c r="AU6" s="46">
        <v>27</v>
      </c>
      <c r="AV6" s="63"/>
      <c r="AW6" s="63"/>
      <c r="AX6" s="63"/>
      <c r="AY6" s="63"/>
      <c r="AZ6" s="63"/>
      <c r="BA6" s="63"/>
      <c r="BB6" s="63"/>
      <c r="BC6" s="63"/>
      <c r="BD6" s="63"/>
    </row>
    <row r="7" spans="1:56" s="45" customFormat="1" ht="15.6">
      <c r="A7" s="156"/>
      <c r="B7" s="156"/>
      <c r="C7" s="158" t="s">
        <v>139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46"/>
      <c r="AU7" s="46"/>
      <c r="AV7" s="63"/>
      <c r="AW7" s="63"/>
      <c r="AX7" s="63"/>
      <c r="AY7" s="63"/>
      <c r="AZ7" s="63"/>
      <c r="BA7" s="63"/>
      <c r="BB7" s="63"/>
      <c r="BC7" s="63"/>
      <c r="BD7" s="63"/>
    </row>
    <row r="8" spans="1:56" s="45" customFormat="1" ht="15.6">
      <c r="A8" s="157"/>
      <c r="B8" s="157"/>
      <c r="C8" s="46">
        <v>1</v>
      </c>
      <c r="D8" s="46">
        <v>2</v>
      </c>
      <c r="E8" s="46">
        <v>3</v>
      </c>
      <c r="F8" s="46">
        <v>4</v>
      </c>
      <c r="G8" s="46">
        <v>5</v>
      </c>
      <c r="H8" s="46">
        <v>6</v>
      </c>
      <c r="I8" s="46">
        <v>7</v>
      </c>
      <c r="J8" s="46">
        <v>8</v>
      </c>
      <c r="K8" s="46">
        <v>9</v>
      </c>
      <c r="L8" s="46">
        <v>10</v>
      </c>
      <c r="M8" s="46">
        <v>11</v>
      </c>
      <c r="N8" s="46">
        <v>12</v>
      </c>
      <c r="O8" s="46">
        <v>13</v>
      </c>
      <c r="P8" s="46">
        <v>14</v>
      </c>
      <c r="Q8" s="46">
        <v>15</v>
      </c>
      <c r="R8" s="46">
        <v>16</v>
      </c>
      <c r="S8" s="46">
        <v>17</v>
      </c>
      <c r="T8" s="46">
        <v>18</v>
      </c>
      <c r="U8" s="46">
        <v>19</v>
      </c>
      <c r="V8" s="46">
        <v>20</v>
      </c>
      <c r="W8" s="46">
        <v>21</v>
      </c>
      <c r="X8" s="46">
        <v>22</v>
      </c>
      <c r="Y8" s="46">
        <v>23</v>
      </c>
      <c r="Z8" s="46">
        <v>24</v>
      </c>
      <c r="AA8" s="46">
        <v>25</v>
      </c>
      <c r="AB8" s="46">
        <v>26</v>
      </c>
      <c r="AC8" s="46">
        <v>27</v>
      </c>
      <c r="AD8" s="46">
        <v>28</v>
      </c>
      <c r="AE8" s="46">
        <v>29</v>
      </c>
      <c r="AF8" s="46">
        <v>30</v>
      </c>
      <c r="AG8" s="46">
        <v>31</v>
      </c>
      <c r="AH8" s="46">
        <v>32</v>
      </c>
      <c r="AI8" s="46">
        <v>33</v>
      </c>
      <c r="AJ8" s="46">
        <v>34</v>
      </c>
      <c r="AK8" s="46">
        <v>35</v>
      </c>
      <c r="AL8" s="46">
        <v>36</v>
      </c>
      <c r="AM8" s="46">
        <v>37</v>
      </c>
      <c r="AN8" s="46">
        <v>38</v>
      </c>
      <c r="AO8" s="46">
        <v>39</v>
      </c>
      <c r="AP8" s="46">
        <v>40</v>
      </c>
      <c r="AQ8" s="46">
        <v>41</v>
      </c>
      <c r="AR8" s="46">
        <v>42</v>
      </c>
      <c r="AS8" s="46">
        <v>43</v>
      </c>
      <c r="AT8" s="46">
        <v>44</v>
      </c>
      <c r="AU8" s="46">
        <v>45</v>
      </c>
      <c r="AV8" s="63"/>
      <c r="AW8" s="63"/>
      <c r="AX8" s="63"/>
      <c r="AY8" s="63"/>
      <c r="AZ8" s="63"/>
      <c r="BA8" s="63"/>
      <c r="BB8" s="63"/>
      <c r="BC8" s="63"/>
      <c r="BD8" s="63"/>
    </row>
    <row r="9" spans="1:56" s="66" customFormat="1" ht="15.6">
      <c r="A9" s="148" t="s">
        <v>140</v>
      </c>
      <c r="B9" s="149"/>
      <c r="C9" s="50">
        <f>C10+C12+C14+C16+C18+C20+C22+C24+C26+C28+C30+C31+C33+C35+C39</f>
        <v>0</v>
      </c>
      <c r="D9" s="50">
        <f t="shared" ref="D9:S9" si="0">D10+D12+D14+D16+D18+D20+D22+D24+D26+D28+D30+D31+D33+D37+D41</f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  <c r="N9" s="50">
        <f t="shared" si="0"/>
        <v>0</v>
      </c>
      <c r="O9" s="50">
        <f t="shared" si="0"/>
        <v>0</v>
      </c>
      <c r="P9" s="50">
        <f t="shared" si="0"/>
        <v>0</v>
      </c>
      <c r="Q9" s="50">
        <f t="shared" si="0"/>
        <v>0</v>
      </c>
      <c r="R9" s="50">
        <f t="shared" si="0"/>
        <v>0</v>
      </c>
      <c r="S9" s="50">
        <f t="shared" si="0"/>
        <v>0</v>
      </c>
      <c r="T9" s="50" t="s">
        <v>80</v>
      </c>
      <c r="U9" s="50" t="s">
        <v>80</v>
      </c>
      <c r="V9" s="50">
        <f>V10+V12+V14+V16+V18+V20+V22+V24+V26+V28+V30+V33++V31+V35+V39</f>
        <v>0</v>
      </c>
      <c r="W9" s="50">
        <f t="shared" ref="W9:AQ9" si="1">W10+W12+W14+W16+W18+W20+W22+W24+W26+W28+W30+W33++W31+W35+W39</f>
        <v>0</v>
      </c>
      <c r="X9" s="50">
        <f t="shared" si="1"/>
        <v>0</v>
      </c>
      <c r="Y9" s="50">
        <f t="shared" si="1"/>
        <v>0</v>
      </c>
      <c r="Z9" s="50">
        <f t="shared" si="1"/>
        <v>0</v>
      </c>
      <c r="AA9" s="50">
        <f t="shared" si="1"/>
        <v>0</v>
      </c>
      <c r="AB9" s="50">
        <f t="shared" si="1"/>
        <v>0</v>
      </c>
      <c r="AC9" s="50">
        <f t="shared" si="1"/>
        <v>0</v>
      </c>
      <c r="AD9" s="50">
        <f t="shared" si="1"/>
        <v>0</v>
      </c>
      <c r="AE9" s="50">
        <f t="shared" si="1"/>
        <v>0</v>
      </c>
      <c r="AF9" s="50">
        <f t="shared" si="1"/>
        <v>0</v>
      </c>
      <c r="AG9" s="50">
        <f t="shared" si="1"/>
        <v>0</v>
      </c>
      <c r="AH9" s="50">
        <f t="shared" si="1"/>
        <v>0</v>
      </c>
      <c r="AI9" s="50">
        <f t="shared" si="1"/>
        <v>0</v>
      </c>
      <c r="AJ9" s="50">
        <f t="shared" si="1"/>
        <v>0</v>
      </c>
      <c r="AK9" s="50">
        <f t="shared" si="1"/>
        <v>0</v>
      </c>
      <c r="AL9" s="50">
        <f t="shared" si="1"/>
        <v>0</v>
      </c>
      <c r="AM9" s="50">
        <f t="shared" si="1"/>
        <v>0</v>
      </c>
      <c r="AN9" s="50">
        <f t="shared" si="1"/>
        <v>0</v>
      </c>
      <c r="AO9" s="50">
        <f t="shared" si="1"/>
        <v>0</v>
      </c>
      <c r="AP9" s="50">
        <f t="shared" si="1"/>
        <v>0</v>
      </c>
      <c r="AQ9" s="50">
        <f t="shared" si="1"/>
        <v>0</v>
      </c>
      <c r="AR9" s="50">
        <f>SUM(AR10:AR43)</f>
        <v>0</v>
      </c>
      <c r="AS9" s="50">
        <f>SUM(AS10:AS43)</f>
        <v>0</v>
      </c>
      <c r="AT9" s="50" t="s">
        <v>80</v>
      </c>
      <c r="AU9" s="50" t="s">
        <v>80</v>
      </c>
      <c r="AV9" s="50" t="s">
        <v>80</v>
      </c>
      <c r="AW9" s="50" t="s">
        <v>80</v>
      </c>
      <c r="AX9" s="50" t="s">
        <v>80</v>
      </c>
      <c r="AY9" s="50" t="s">
        <v>80</v>
      </c>
      <c r="AZ9" s="50" t="s">
        <v>80</v>
      </c>
      <c r="BA9" s="50" t="s">
        <v>80</v>
      </c>
      <c r="BB9" s="50" t="s">
        <v>80</v>
      </c>
      <c r="BC9" s="50"/>
      <c r="BD9" s="50">
        <v>36</v>
      </c>
    </row>
    <row r="10" spans="1:56" s="45" customFormat="1" ht="15.6">
      <c r="A10" s="92" t="s">
        <v>187</v>
      </c>
      <c r="B10" s="93" t="s">
        <v>89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 t="s">
        <v>80</v>
      </c>
      <c r="U10" s="47" t="s">
        <v>80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 t="s">
        <v>80</v>
      </c>
      <c r="AU10" s="74" t="s">
        <v>80</v>
      </c>
      <c r="AV10" s="74" t="s">
        <v>80</v>
      </c>
      <c r="AW10" s="74" t="s">
        <v>80</v>
      </c>
      <c r="AX10" s="74" t="s">
        <v>80</v>
      </c>
      <c r="AY10" s="74" t="s">
        <v>80</v>
      </c>
      <c r="AZ10" s="74" t="s">
        <v>80</v>
      </c>
      <c r="BA10" s="74" t="s">
        <v>80</v>
      </c>
      <c r="BB10" s="74" t="s">
        <v>80</v>
      </c>
      <c r="BC10" s="46"/>
      <c r="BD10" s="46">
        <f>SUM(C10:AT10)</f>
        <v>0</v>
      </c>
    </row>
    <row r="11" spans="1:56" s="45" customFormat="1" ht="15.6">
      <c r="A11" s="92" t="s">
        <v>188</v>
      </c>
      <c r="B11" s="93" t="s">
        <v>90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47"/>
      <c r="U11" s="47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 t="s">
        <v>80</v>
      </c>
      <c r="AU11" s="74" t="s">
        <v>80</v>
      </c>
      <c r="AV11" s="74" t="s">
        <v>80</v>
      </c>
      <c r="AW11" s="74" t="s">
        <v>80</v>
      </c>
      <c r="AX11" s="74" t="s">
        <v>80</v>
      </c>
      <c r="AY11" s="74" t="s">
        <v>80</v>
      </c>
      <c r="AZ11" s="74" t="s">
        <v>80</v>
      </c>
      <c r="BA11" s="74" t="s">
        <v>80</v>
      </c>
      <c r="BB11" s="74" t="s">
        <v>80</v>
      </c>
      <c r="BC11" s="74"/>
      <c r="BD11" s="74"/>
    </row>
    <row r="12" spans="1:56" s="45" customFormat="1" ht="15.6">
      <c r="A12" s="92" t="s">
        <v>189</v>
      </c>
      <c r="B12" s="93" t="s">
        <v>91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 t="s">
        <v>80</v>
      </c>
      <c r="U12" s="47" t="s">
        <v>80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74" t="s">
        <v>80</v>
      </c>
      <c r="AU12" s="74" t="s">
        <v>80</v>
      </c>
      <c r="AV12" s="74" t="s">
        <v>80</v>
      </c>
      <c r="AW12" s="74" t="s">
        <v>80</v>
      </c>
      <c r="AX12" s="74" t="s">
        <v>80</v>
      </c>
      <c r="AY12" s="74" t="s">
        <v>80</v>
      </c>
      <c r="AZ12" s="74" t="s">
        <v>80</v>
      </c>
      <c r="BA12" s="74" t="s">
        <v>80</v>
      </c>
      <c r="BB12" s="74" t="s">
        <v>80</v>
      </c>
      <c r="BC12" s="46"/>
      <c r="BD12" s="46">
        <f t="shared" ref="BD12:BD43" si="2">SUM(C12:AT12)</f>
        <v>0</v>
      </c>
    </row>
    <row r="13" spans="1:56" s="45" customFormat="1" ht="15.6">
      <c r="A13" s="92" t="s">
        <v>190</v>
      </c>
      <c r="B13" s="93" t="s">
        <v>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7"/>
      <c r="U13" s="47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 t="s">
        <v>80</v>
      </c>
      <c r="AU13" s="74" t="s">
        <v>80</v>
      </c>
      <c r="AV13" s="74" t="s">
        <v>80</v>
      </c>
      <c r="AW13" s="74" t="s">
        <v>80</v>
      </c>
      <c r="AX13" s="74" t="s">
        <v>80</v>
      </c>
      <c r="AY13" s="74" t="s">
        <v>80</v>
      </c>
      <c r="AZ13" s="74" t="s">
        <v>80</v>
      </c>
      <c r="BA13" s="74" t="s">
        <v>80</v>
      </c>
      <c r="BB13" s="74" t="s">
        <v>80</v>
      </c>
      <c r="BC13" s="74"/>
      <c r="BD13" s="74"/>
    </row>
    <row r="14" spans="1:56" s="45" customFormat="1" ht="15.6">
      <c r="A14" s="92" t="s">
        <v>191</v>
      </c>
      <c r="B14" s="93" t="s">
        <v>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 t="s">
        <v>80</v>
      </c>
      <c r="U14" s="47" t="s">
        <v>80</v>
      </c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74" t="s">
        <v>80</v>
      </c>
      <c r="AU14" s="74" t="s">
        <v>80</v>
      </c>
      <c r="AV14" s="74" t="s">
        <v>80</v>
      </c>
      <c r="AW14" s="74" t="s">
        <v>80</v>
      </c>
      <c r="AX14" s="74" t="s">
        <v>80</v>
      </c>
      <c r="AY14" s="74" t="s">
        <v>80</v>
      </c>
      <c r="AZ14" s="74" t="s">
        <v>80</v>
      </c>
      <c r="BA14" s="74" t="s">
        <v>80</v>
      </c>
      <c r="BB14" s="74" t="s">
        <v>80</v>
      </c>
      <c r="BC14" s="46"/>
      <c r="BD14" s="46">
        <f t="shared" si="2"/>
        <v>0</v>
      </c>
    </row>
    <row r="15" spans="1:56" s="45" customFormat="1" ht="15.6">
      <c r="A15" s="92" t="s">
        <v>192</v>
      </c>
      <c r="B15" s="93" t="s">
        <v>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47"/>
      <c r="U15" s="47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 t="s">
        <v>80</v>
      </c>
      <c r="AU15" s="74" t="s">
        <v>80</v>
      </c>
      <c r="AV15" s="74" t="s">
        <v>80</v>
      </c>
      <c r="AW15" s="74" t="s">
        <v>80</v>
      </c>
      <c r="AX15" s="74" t="s">
        <v>80</v>
      </c>
      <c r="AY15" s="74" t="s">
        <v>80</v>
      </c>
      <c r="AZ15" s="74" t="s">
        <v>80</v>
      </c>
      <c r="BA15" s="74" t="s">
        <v>80</v>
      </c>
      <c r="BB15" s="74" t="s">
        <v>80</v>
      </c>
      <c r="BC15" s="74"/>
      <c r="BD15" s="74"/>
    </row>
    <row r="16" spans="1:56" s="45" customFormat="1" ht="15.6">
      <c r="A16" s="92" t="s">
        <v>193</v>
      </c>
      <c r="B16" s="93" t="s">
        <v>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 t="s">
        <v>80</v>
      </c>
      <c r="U16" s="47" t="s">
        <v>80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74" t="s">
        <v>80</v>
      </c>
      <c r="AU16" s="74" t="s">
        <v>80</v>
      </c>
      <c r="AV16" s="74" t="s">
        <v>80</v>
      </c>
      <c r="AW16" s="74" t="s">
        <v>80</v>
      </c>
      <c r="AX16" s="74" t="s">
        <v>80</v>
      </c>
      <c r="AY16" s="74" t="s">
        <v>80</v>
      </c>
      <c r="AZ16" s="74" t="s">
        <v>80</v>
      </c>
      <c r="BA16" s="74" t="s">
        <v>80</v>
      </c>
      <c r="BB16" s="74" t="s">
        <v>80</v>
      </c>
      <c r="BC16" s="46"/>
      <c r="BD16" s="46">
        <f t="shared" si="2"/>
        <v>0</v>
      </c>
    </row>
    <row r="17" spans="1:56" s="45" customFormat="1" ht="15.6">
      <c r="A17" s="92" t="s">
        <v>197</v>
      </c>
      <c r="B17" s="93" t="s">
        <v>196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47"/>
      <c r="U17" s="47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 t="s">
        <v>80</v>
      </c>
      <c r="AU17" s="74" t="s">
        <v>80</v>
      </c>
      <c r="AV17" s="74" t="s">
        <v>80</v>
      </c>
      <c r="AW17" s="74" t="s">
        <v>80</v>
      </c>
      <c r="AX17" s="74" t="s">
        <v>80</v>
      </c>
      <c r="AY17" s="74" t="s">
        <v>80</v>
      </c>
      <c r="AZ17" s="74" t="s">
        <v>80</v>
      </c>
      <c r="BA17" s="74" t="s">
        <v>80</v>
      </c>
      <c r="BB17" s="74" t="s">
        <v>80</v>
      </c>
      <c r="BC17" s="74"/>
      <c r="BD17" s="74"/>
    </row>
    <row r="18" spans="1:56" s="45" customFormat="1" ht="15.6">
      <c r="A18" s="92" t="s">
        <v>194</v>
      </c>
      <c r="B18" s="94" t="s">
        <v>198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 t="s">
        <v>80</v>
      </c>
      <c r="U18" s="47" t="s">
        <v>80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74" t="s">
        <v>80</v>
      </c>
      <c r="AU18" s="74" t="s">
        <v>80</v>
      </c>
      <c r="AV18" s="74" t="s">
        <v>80</v>
      </c>
      <c r="AW18" s="74" t="s">
        <v>80</v>
      </c>
      <c r="AX18" s="74" t="s">
        <v>80</v>
      </c>
      <c r="AY18" s="74" t="s">
        <v>80</v>
      </c>
      <c r="AZ18" s="74" t="s">
        <v>80</v>
      </c>
      <c r="BA18" s="74" t="s">
        <v>80</v>
      </c>
      <c r="BB18" s="74" t="s">
        <v>80</v>
      </c>
      <c r="BC18" s="46"/>
      <c r="BD18" s="46">
        <f t="shared" si="2"/>
        <v>0</v>
      </c>
    </row>
    <row r="19" spans="1:56" s="45" customFormat="1" ht="15.6">
      <c r="A19" s="92" t="s">
        <v>195</v>
      </c>
      <c r="B19" s="94" t="s">
        <v>199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47"/>
      <c r="U19" s="47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 t="s">
        <v>80</v>
      </c>
      <c r="AU19" s="74" t="s">
        <v>80</v>
      </c>
      <c r="AV19" s="74" t="s">
        <v>80</v>
      </c>
      <c r="AW19" s="74" t="s">
        <v>80</v>
      </c>
      <c r="AX19" s="74" t="s">
        <v>80</v>
      </c>
      <c r="AY19" s="74" t="s">
        <v>80</v>
      </c>
      <c r="AZ19" s="74" t="s">
        <v>80</v>
      </c>
      <c r="BA19" s="74" t="s">
        <v>80</v>
      </c>
      <c r="BB19" s="74" t="s">
        <v>80</v>
      </c>
      <c r="BC19" s="74"/>
      <c r="BD19" s="74"/>
    </row>
    <row r="20" spans="1:56" s="45" customFormat="1" ht="15.6">
      <c r="A20" s="92"/>
      <c r="B20" s="94" t="s">
        <v>93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 t="s">
        <v>80</v>
      </c>
      <c r="U20" s="47" t="s">
        <v>80</v>
      </c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74" t="s">
        <v>80</v>
      </c>
      <c r="AU20" s="74" t="s">
        <v>80</v>
      </c>
      <c r="AV20" s="74" t="s">
        <v>80</v>
      </c>
      <c r="AW20" s="74" t="s">
        <v>80</v>
      </c>
      <c r="AX20" s="74" t="s">
        <v>80</v>
      </c>
      <c r="AY20" s="74" t="s">
        <v>80</v>
      </c>
      <c r="AZ20" s="74" t="s">
        <v>80</v>
      </c>
      <c r="BA20" s="74" t="s">
        <v>80</v>
      </c>
      <c r="BB20" s="74" t="s">
        <v>80</v>
      </c>
      <c r="BC20" s="46"/>
      <c r="BD20" s="46">
        <f t="shared" si="2"/>
        <v>0</v>
      </c>
    </row>
    <row r="21" spans="1:56" s="45" customFormat="1" ht="15.6">
      <c r="A21" s="92" t="s">
        <v>200</v>
      </c>
      <c r="B21" s="93" t="s">
        <v>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47"/>
      <c r="U21" s="47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 t="s">
        <v>80</v>
      </c>
      <c r="AU21" s="74" t="s">
        <v>80</v>
      </c>
      <c r="AV21" s="74" t="s">
        <v>80</v>
      </c>
      <c r="AW21" s="74" t="s">
        <v>80</v>
      </c>
      <c r="AX21" s="74" t="s">
        <v>80</v>
      </c>
      <c r="AY21" s="74" t="s">
        <v>80</v>
      </c>
      <c r="AZ21" s="74" t="s">
        <v>80</v>
      </c>
      <c r="BA21" s="74" t="s">
        <v>80</v>
      </c>
      <c r="BB21" s="74" t="s">
        <v>80</v>
      </c>
      <c r="BC21" s="74"/>
      <c r="BD21" s="74"/>
    </row>
    <row r="22" spans="1:56" s="45" customFormat="1" ht="15.6">
      <c r="A22" s="92" t="s">
        <v>201</v>
      </c>
      <c r="B22" s="93" t="s">
        <v>202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 t="s">
        <v>80</v>
      </c>
      <c r="U22" s="47" t="s">
        <v>80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74" t="s">
        <v>80</v>
      </c>
      <c r="AU22" s="74" t="s">
        <v>80</v>
      </c>
      <c r="AV22" s="74" t="s">
        <v>80</v>
      </c>
      <c r="AW22" s="74" t="s">
        <v>80</v>
      </c>
      <c r="AX22" s="74" t="s">
        <v>80</v>
      </c>
      <c r="AY22" s="74" t="s">
        <v>80</v>
      </c>
      <c r="AZ22" s="74" t="s">
        <v>80</v>
      </c>
      <c r="BA22" s="74" t="s">
        <v>80</v>
      </c>
      <c r="BB22" s="74" t="s">
        <v>80</v>
      </c>
      <c r="BC22" s="46"/>
      <c r="BD22" s="46">
        <f t="shared" si="2"/>
        <v>0</v>
      </c>
    </row>
    <row r="23" spans="1:56" s="45" customFormat="1" ht="15.6">
      <c r="A23" s="92" t="s">
        <v>203</v>
      </c>
      <c r="B23" s="93" t="s">
        <v>92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47"/>
      <c r="U23" s="47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 t="s">
        <v>80</v>
      </c>
      <c r="AU23" s="74" t="s">
        <v>80</v>
      </c>
      <c r="AV23" s="74" t="s">
        <v>80</v>
      </c>
      <c r="AW23" s="74" t="s">
        <v>80</v>
      </c>
      <c r="AX23" s="74" t="s">
        <v>80</v>
      </c>
      <c r="AY23" s="74" t="s">
        <v>80</v>
      </c>
      <c r="AZ23" s="74" t="s">
        <v>80</v>
      </c>
      <c r="BA23" s="74" t="s">
        <v>80</v>
      </c>
      <c r="BB23" s="74" t="s">
        <v>80</v>
      </c>
      <c r="BC23" s="74"/>
      <c r="BD23" s="74"/>
    </row>
    <row r="24" spans="1:56" s="45" customFormat="1" ht="15.6">
      <c r="A24" s="92" t="s">
        <v>204</v>
      </c>
      <c r="B24" s="94" t="s">
        <v>10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 t="s">
        <v>80</v>
      </c>
      <c r="U24" s="47" t="s">
        <v>80</v>
      </c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74" t="s">
        <v>80</v>
      </c>
      <c r="AU24" s="74" t="s">
        <v>80</v>
      </c>
      <c r="AV24" s="74" t="s">
        <v>80</v>
      </c>
      <c r="AW24" s="74" t="s">
        <v>80</v>
      </c>
      <c r="AX24" s="74" t="s">
        <v>80</v>
      </c>
      <c r="AY24" s="74" t="s">
        <v>80</v>
      </c>
      <c r="AZ24" s="74" t="s">
        <v>80</v>
      </c>
      <c r="BA24" s="74" t="s">
        <v>80</v>
      </c>
      <c r="BB24" s="74" t="s">
        <v>80</v>
      </c>
      <c r="BC24" s="46"/>
      <c r="BD24" s="46">
        <f t="shared" si="2"/>
        <v>0</v>
      </c>
    </row>
    <row r="25" spans="1:56" s="45" customFormat="1" ht="15.6">
      <c r="A25" s="95" t="s">
        <v>205</v>
      </c>
      <c r="B25" s="96" t="s">
        <v>94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47"/>
      <c r="U25" s="47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 t="s">
        <v>80</v>
      </c>
      <c r="AU25" s="74" t="s">
        <v>80</v>
      </c>
      <c r="AV25" s="74" t="s">
        <v>80</v>
      </c>
      <c r="AW25" s="74" t="s">
        <v>80</v>
      </c>
      <c r="AX25" s="74" t="s">
        <v>80</v>
      </c>
      <c r="AY25" s="74" t="s">
        <v>80</v>
      </c>
      <c r="AZ25" s="74" t="s">
        <v>80</v>
      </c>
      <c r="BA25" s="74" t="s">
        <v>80</v>
      </c>
      <c r="BB25" s="74" t="s">
        <v>80</v>
      </c>
      <c r="BC25" s="74"/>
      <c r="BD25" s="74"/>
    </row>
    <row r="26" spans="1:56" s="45" customFormat="1" ht="15.6">
      <c r="A26" s="97" t="s">
        <v>142</v>
      </c>
      <c r="B26" s="98" t="s">
        <v>143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 t="s">
        <v>80</v>
      </c>
      <c r="U26" s="47" t="s">
        <v>80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74" t="s">
        <v>80</v>
      </c>
      <c r="AU26" s="74" t="s">
        <v>80</v>
      </c>
      <c r="AV26" s="74" t="s">
        <v>80</v>
      </c>
      <c r="AW26" s="74" t="s">
        <v>80</v>
      </c>
      <c r="AX26" s="74" t="s">
        <v>80</v>
      </c>
      <c r="AY26" s="74" t="s">
        <v>80</v>
      </c>
      <c r="AZ26" s="74" t="s">
        <v>80</v>
      </c>
      <c r="BA26" s="74" t="s">
        <v>80</v>
      </c>
      <c r="BB26" s="74" t="s">
        <v>80</v>
      </c>
      <c r="BC26" s="46"/>
      <c r="BD26" s="46">
        <f t="shared" si="2"/>
        <v>0</v>
      </c>
    </row>
    <row r="27" spans="1:56" s="45" customFormat="1" ht="15.6">
      <c r="A27" s="99" t="s">
        <v>11</v>
      </c>
      <c r="B27" s="100" t="s">
        <v>12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47"/>
      <c r="U27" s="47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 t="s">
        <v>80</v>
      </c>
      <c r="AU27" s="74" t="s">
        <v>80</v>
      </c>
      <c r="AV27" s="74" t="s">
        <v>80</v>
      </c>
      <c r="AW27" s="74" t="s">
        <v>80</v>
      </c>
      <c r="AX27" s="74" t="s">
        <v>80</v>
      </c>
      <c r="AY27" s="74" t="s">
        <v>80</v>
      </c>
      <c r="AZ27" s="74" t="s">
        <v>80</v>
      </c>
      <c r="BA27" s="74" t="s">
        <v>80</v>
      </c>
      <c r="BB27" s="74" t="s">
        <v>80</v>
      </c>
      <c r="BC27" s="74"/>
      <c r="BD27" s="74"/>
    </row>
    <row r="28" spans="1:56" s="45" customFormat="1" ht="15.6">
      <c r="A28" s="99" t="s">
        <v>13</v>
      </c>
      <c r="B28" s="100" t="s">
        <v>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 t="s">
        <v>80</v>
      </c>
      <c r="U28" s="47" t="s">
        <v>80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74" t="s">
        <v>80</v>
      </c>
      <c r="AU28" s="74" t="s">
        <v>80</v>
      </c>
      <c r="AV28" s="74" t="s">
        <v>80</v>
      </c>
      <c r="AW28" s="74" t="s">
        <v>80</v>
      </c>
      <c r="AX28" s="74" t="s">
        <v>80</v>
      </c>
      <c r="AY28" s="74" t="s">
        <v>80</v>
      </c>
      <c r="AZ28" s="74" t="s">
        <v>80</v>
      </c>
      <c r="BA28" s="74" t="s">
        <v>80</v>
      </c>
      <c r="BB28" s="74" t="s">
        <v>80</v>
      </c>
      <c r="BC28" s="46"/>
      <c r="BD28" s="46">
        <f t="shared" si="2"/>
        <v>0</v>
      </c>
    </row>
    <row r="29" spans="1:56" s="45" customFormat="1" ht="13.8" customHeight="1">
      <c r="A29" s="99" t="s">
        <v>14</v>
      </c>
      <c r="B29" s="100" t="s">
        <v>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47"/>
      <c r="U29" s="47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 t="s">
        <v>80</v>
      </c>
      <c r="AU29" s="74" t="s">
        <v>80</v>
      </c>
      <c r="AV29" s="74" t="s">
        <v>80</v>
      </c>
      <c r="AW29" s="74" t="s">
        <v>80</v>
      </c>
      <c r="AX29" s="74" t="s">
        <v>80</v>
      </c>
      <c r="AY29" s="74" t="s">
        <v>80</v>
      </c>
      <c r="AZ29" s="74" t="s">
        <v>80</v>
      </c>
      <c r="BA29" s="74" t="s">
        <v>80</v>
      </c>
      <c r="BB29" s="74" t="s">
        <v>80</v>
      </c>
      <c r="BC29" s="74"/>
      <c r="BD29" s="74"/>
    </row>
    <row r="30" spans="1:56" s="45" customFormat="1" ht="15.6">
      <c r="A30" s="99" t="s">
        <v>15</v>
      </c>
      <c r="B30" s="100" t="s">
        <v>6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 t="s">
        <v>80</v>
      </c>
      <c r="U30" s="47" t="s">
        <v>80</v>
      </c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74" t="s">
        <v>80</v>
      </c>
      <c r="AU30" s="74" t="s">
        <v>80</v>
      </c>
      <c r="AV30" s="74" t="s">
        <v>80</v>
      </c>
      <c r="AW30" s="74" t="s">
        <v>80</v>
      </c>
      <c r="AX30" s="74" t="s">
        <v>80</v>
      </c>
      <c r="AY30" s="74" t="s">
        <v>80</v>
      </c>
      <c r="AZ30" s="74" t="s">
        <v>80</v>
      </c>
      <c r="BA30" s="74" t="s">
        <v>80</v>
      </c>
      <c r="BB30" s="74" t="s">
        <v>80</v>
      </c>
      <c r="BC30" s="46"/>
      <c r="BD30" s="46">
        <f t="shared" si="2"/>
        <v>0</v>
      </c>
    </row>
    <row r="31" spans="1:56" s="45" customFormat="1" ht="15.6">
      <c r="A31" s="97" t="s">
        <v>144</v>
      </c>
      <c r="B31" s="98" t="s">
        <v>145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 t="s">
        <v>80</v>
      </c>
      <c r="U31" s="47" t="s">
        <v>80</v>
      </c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74" t="s">
        <v>80</v>
      </c>
      <c r="AU31" s="74" t="s">
        <v>80</v>
      </c>
      <c r="AV31" s="74" t="s">
        <v>80</v>
      </c>
      <c r="AW31" s="74" t="s">
        <v>80</v>
      </c>
      <c r="AX31" s="74" t="s">
        <v>80</v>
      </c>
      <c r="AY31" s="74" t="s">
        <v>80</v>
      </c>
      <c r="AZ31" s="74" t="s">
        <v>80</v>
      </c>
      <c r="BA31" s="74" t="s">
        <v>80</v>
      </c>
      <c r="BB31" s="74" t="s">
        <v>80</v>
      </c>
      <c r="BC31" s="46"/>
      <c r="BD31" s="46">
        <f t="shared" si="2"/>
        <v>0</v>
      </c>
    </row>
    <row r="32" spans="1:56" s="45" customFormat="1" ht="15.6">
      <c r="A32" s="101" t="s">
        <v>16</v>
      </c>
      <c r="B32" s="102" t="s">
        <v>17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47"/>
      <c r="U32" s="47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 t="s">
        <v>80</v>
      </c>
      <c r="AU32" s="74" t="s">
        <v>80</v>
      </c>
      <c r="AV32" s="74" t="s">
        <v>80</v>
      </c>
      <c r="AW32" s="74" t="s">
        <v>80</v>
      </c>
      <c r="AX32" s="74" t="s">
        <v>80</v>
      </c>
      <c r="AY32" s="74" t="s">
        <v>80</v>
      </c>
      <c r="AZ32" s="74" t="s">
        <v>80</v>
      </c>
      <c r="BA32" s="74" t="s">
        <v>80</v>
      </c>
      <c r="BB32" s="74" t="s">
        <v>80</v>
      </c>
      <c r="BC32" s="74"/>
      <c r="BD32" s="74"/>
    </row>
    <row r="33" spans="1:56" s="45" customFormat="1" ht="15.6">
      <c r="A33" s="101" t="s">
        <v>18</v>
      </c>
      <c r="B33" s="102" t="s">
        <v>9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 t="s">
        <v>80</v>
      </c>
      <c r="U33" s="47" t="s">
        <v>80</v>
      </c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74" t="s">
        <v>80</v>
      </c>
      <c r="AU33" s="74" t="s">
        <v>80</v>
      </c>
      <c r="AV33" s="74" t="s">
        <v>80</v>
      </c>
      <c r="AW33" s="74" t="s">
        <v>80</v>
      </c>
      <c r="AX33" s="74" t="s">
        <v>80</v>
      </c>
      <c r="AY33" s="74" t="s">
        <v>80</v>
      </c>
      <c r="AZ33" s="74" t="s">
        <v>80</v>
      </c>
      <c r="BA33" s="74" t="s">
        <v>80</v>
      </c>
      <c r="BB33" s="74" t="s">
        <v>80</v>
      </c>
      <c r="BC33" s="46"/>
      <c r="BD33" s="46">
        <f t="shared" si="2"/>
        <v>0</v>
      </c>
    </row>
    <row r="34" spans="1:56" s="45" customFormat="1" ht="15.6">
      <c r="A34" s="103" t="s">
        <v>19</v>
      </c>
      <c r="B34" s="102" t="s">
        <v>10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47"/>
      <c r="U34" s="47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 t="s">
        <v>80</v>
      </c>
      <c r="AU34" s="74" t="s">
        <v>80</v>
      </c>
      <c r="AV34" s="74" t="s">
        <v>80</v>
      </c>
      <c r="AW34" s="74" t="s">
        <v>80</v>
      </c>
      <c r="AX34" s="74" t="s">
        <v>80</v>
      </c>
      <c r="AY34" s="74" t="s">
        <v>80</v>
      </c>
      <c r="AZ34" s="74" t="s">
        <v>80</v>
      </c>
      <c r="BA34" s="74" t="s">
        <v>80</v>
      </c>
      <c r="BB34" s="74" t="s">
        <v>80</v>
      </c>
      <c r="BC34" s="74"/>
      <c r="BD34" s="74"/>
    </row>
    <row r="35" spans="1:56" s="45" customFormat="1" ht="15.6">
      <c r="A35" s="104" t="s">
        <v>81</v>
      </c>
      <c r="B35" s="105" t="s">
        <v>146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80</v>
      </c>
      <c r="U35" s="47" t="s">
        <v>80</v>
      </c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74" t="s">
        <v>80</v>
      </c>
      <c r="AU35" s="74" t="s">
        <v>80</v>
      </c>
      <c r="AV35" s="74" t="s">
        <v>80</v>
      </c>
      <c r="AW35" s="74" t="s">
        <v>80</v>
      </c>
      <c r="AX35" s="74" t="s">
        <v>80</v>
      </c>
      <c r="AY35" s="74" t="s">
        <v>80</v>
      </c>
      <c r="AZ35" s="74" t="s">
        <v>80</v>
      </c>
      <c r="BA35" s="74" t="s">
        <v>80</v>
      </c>
      <c r="BB35" s="74" t="s">
        <v>80</v>
      </c>
      <c r="BC35" s="46"/>
      <c r="BD35" s="46">
        <f t="shared" si="2"/>
        <v>0</v>
      </c>
    </row>
    <row r="36" spans="1:56" s="45" customFormat="1" ht="16.2">
      <c r="A36" s="106" t="s">
        <v>99</v>
      </c>
      <c r="B36" s="107" t="s">
        <v>100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47"/>
      <c r="U36" s="47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 t="s">
        <v>80</v>
      </c>
      <c r="AU36" s="74" t="s">
        <v>80</v>
      </c>
      <c r="AV36" s="74" t="s">
        <v>80</v>
      </c>
      <c r="AW36" s="74" t="s">
        <v>80</v>
      </c>
      <c r="AX36" s="74" t="s">
        <v>80</v>
      </c>
      <c r="AY36" s="74" t="s">
        <v>80</v>
      </c>
      <c r="AZ36" s="74" t="s">
        <v>80</v>
      </c>
      <c r="BA36" s="74" t="s">
        <v>80</v>
      </c>
      <c r="BB36" s="74" t="s">
        <v>80</v>
      </c>
      <c r="BC36" s="74"/>
      <c r="BD36" s="74"/>
    </row>
    <row r="37" spans="1:56" s="45" customFormat="1" ht="15.6">
      <c r="A37" s="104" t="s">
        <v>147</v>
      </c>
      <c r="B37" s="105" t="s">
        <v>148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80</v>
      </c>
      <c r="U37" s="47" t="s">
        <v>80</v>
      </c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74" t="s">
        <v>80</v>
      </c>
      <c r="AU37" s="74" t="s">
        <v>80</v>
      </c>
      <c r="AV37" s="74" t="s">
        <v>80</v>
      </c>
      <c r="AW37" s="74" t="s">
        <v>80</v>
      </c>
      <c r="AX37" s="74" t="s">
        <v>80</v>
      </c>
      <c r="AY37" s="74" t="s">
        <v>80</v>
      </c>
      <c r="AZ37" s="74" t="s">
        <v>80</v>
      </c>
      <c r="BA37" s="74" t="s">
        <v>80</v>
      </c>
      <c r="BB37" s="74" t="s">
        <v>80</v>
      </c>
      <c r="BC37" s="46"/>
      <c r="BD37" s="46">
        <f t="shared" si="2"/>
        <v>0</v>
      </c>
    </row>
    <row r="38" spans="1:56" s="45" customFormat="1" ht="15.6">
      <c r="A38" s="101" t="s">
        <v>20</v>
      </c>
      <c r="B38" s="102" t="s">
        <v>21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47"/>
      <c r="U38" s="47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 t="s">
        <v>80</v>
      </c>
      <c r="AU38" s="74" t="s">
        <v>80</v>
      </c>
      <c r="AV38" s="74" t="s">
        <v>80</v>
      </c>
      <c r="AW38" s="74" t="s">
        <v>80</v>
      </c>
      <c r="AX38" s="74" t="s">
        <v>80</v>
      </c>
      <c r="AY38" s="74" t="s">
        <v>80</v>
      </c>
      <c r="AZ38" s="74" t="s">
        <v>80</v>
      </c>
      <c r="BA38" s="74" t="s">
        <v>80</v>
      </c>
      <c r="BB38" s="74" t="s">
        <v>80</v>
      </c>
      <c r="BC38" s="74"/>
      <c r="BD38" s="74"/>
    </row>
    <row r="39" spans="1:56" s="45" customFormat="1" ht="15.6">
      <c r="A39" s="101" t="s">
        <v>22</v>
      </c>
      <c r="B39" s="102" t="s">
        <v>23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7" t="s">
        <v>80</v>
      </c>
      <c r="U39" s="47" t="s">
        <v>80</v>
      </c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74" t="s">
        <v>80</v>
      </c>
      <c r="AU39" s="74" t="s">
        <v>80</v>
      </c>
      <c r="AV39" s="74" t="s">
        <v>80</v>
      </c>
      <c r="AW39" s="74" t="s">
        <v>80</v>
      </c>
      <c r="AX39" s="74" t="s">
        <v>80</v>
      </c>
      <c r="AY39" s="74" t="s">
        <v>80</v>
      </c>
      <c r="AZ39" s="74" t="s">
        <v>80</v>
      </c>
      <c r="BA39" s="74" t="s">
        <v>80</v>
      </c>
      <c r="BB39" s="74" t="s">
        <v>80</v>
      </c>
      <c r="BC39" s="46"/>
      <c r="BD39" s="46">
        <f t="shared" si="2"/>
        <v>0</v>
      </c>
    </row>
    <row r="40" spans="1:56" s="45" customFormat="1" ht="15.6">
      <c r="A40" s="101" t="s">
        <v>24</v>
      </c>
      <c r="B40" s="102" t="s">
        <v>25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47"/>
      <c r="U40" s="47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 t="s">
        <v>80</v>
      </c>
      <c r="AU40" s="74" t="s">
        <v>80</v>
      </c>
      <c r="AV40" s="74" t="s">
        <v>80</v>
      </c>
      <c r="AW40" s="74" t="s">
        <v>80</v>
      </c>
      <c r="AX40" s="74" t="s">
        <v>80</v>
      </c>
      <c r="AY40" s="74" t="s">
        <v>80</v>
      </c>
      <c r="AZ40" s="74" t="s">
        <v>80</v>
      </c>
      <c r="BA40" s="74" t="s">
        <v>80</v>
      </c>
      <c r="BB40" s="74" t="s">
        <v>80</v>
      </c>
      <c r="BC40" s="74"/>
      <c r="BD40" s="74"/>
    </row>
    <row r="41" spans="1:56" s="45" customFormat="1" ht="15.6">
      <c r="A41" s="101" t="s">
        <v>26</v>
      </c>
      <c r="B41" s="102" t="s">
        <v>27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7" t="s">
        <v>80</v>
      </c>
      <c r="U41" s="47" t="s">
        <v>80</v>
      </c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 t="s">
        <v>80</v>
      </c>
      <c r="AU41" s="46" t="s">
        <v>80</v>
      </c>
      <c r="AV41" s="46" t="s">
        <v>80</v>
      </c>
      <c r="AW41" s="46" t="s">
        <v>80</v>
      </c>
      <c r="AX41" s="46" t="s">
        <v>80</v>
      </c>
      <c r="AY41" s="46" t="s">
        <v>80</v>
      </c>
      <c r="AZ41" s="46" t="s">
        <v>80</v>
      </c>
      <c r="BA41" s="46" t="s">
        <v>80</v>
      </c>
      <c r="BB41" s="46" t="s">
        <v>80</v>
      </c>
      <c r="BC41" s="46"/>
      <c r="BD41" s="46">
        <f t="shared" si="2"/>
        <v>0</v>
      </c>
    </row>
    <row r="42" spans="1:56" s="45" customFormat="1" ht="15.6">
      <c r="A42" s="101" t="s">
        <v>28</v>
      </c>
      <c r="B42" s="108" t="s">
        <v>29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7" t="s">
        <v>80</v>
      </c>
      <c r="U42" s="47" t="s">
        <v>80</v>
      </c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 t="s">
        <v>80</v>
      </c>
      <c r="AU42" s="46" t="s">
        <v>80</v>
      </c>
      <c r="AV42" s="46" t="s">
        <v>80</v>
      </c>
      <c r="AW42" s="46" t="s">
        <v>80</v>
      </c>
      <c r="AX42" s="46" t="s">
        <v>80</v>
      </c>
      <c r="AY42" s="46" t="s">
        <v>80</v>
      </c>
      <c r="AZ42" s="46" t="s">
        <v>80</v>
      </c>
      <c r="BA42" s="46" t="s">
        <v>80</v>
      </c>
      <c r="BB42" s="46" t="s">
        <v>80</v>
      </c>
      <c r="BC42" s="46"/>
      <c r="BD42" s="46">
        <f t="shared" si="2"/>
        <v>0</v>
      </c>
    </row>
    <row r="43" spans="1:56" s="45" customFormat="1" ht="15.6">
      <c r="A43" s="101" t="s">
        <v>30</v>
      </c>
      <c r="B43" s="108" t="s">
        <v>31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7" t="s">
        <v>80</v>
      </c>
      <c r="U43" s="47" t="s">
        <v>80</v>
      </c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 t="s">
        <v>80</v>
      </c>
      <c r="AU43" s="46" t="s">
        <v>80</v>
      </c>
      <c r="AV43" s="46" t="s">
        <v>80</v>
      </c>
      <c r="AW43" s="46" t="s">
        <v>80</v>
      </c>
      <c r="AX43" s="46" t="s">
        <v>80</v>
      </c>
      <c r="AY43" s="46" t="s">
        <v>80</v>
      </c>
      <c r="AZ43" s="46" t="s">
        <v>80</v>
      </c>
      <c r="BA43" s="46" t="s">
        <v>80</v>
      </c>
      <c r="BB43" s="46" t="s">
        <v>80</v>
      </c>
      <c r="BC43" s="46"/>
      <c r="BD43" s="46">
        <f t="shared" si="2"/>
        <v>0</v>
      </c>
    </row>
    <row r="44" spans="1:56" s="66" customFormat="1" ht="15.6">
      <c r="A44" s="101" t="s">
        <v>32</v>
      </c>
      <c r="B44" s="108" t="s">
        <v>33</v>
      </c>
      <c r="C44" s="50">
        <f t="shared" ref="C44:S44" si="3">C45+C54+C62</f>
        <v>36</v>
      </c>
      <c r="D44" s="50">
        <f t="shared" si="3"/>
        <v>36</v>
      </c>
      <c r="E44" s="50">
        <f t="shared" si="3"/>
        <v>36</v>
      </c>
      <c r="F44" s="50">
        <f t="shared" si="3"/>
        <v>36</v>
      </c>
      <c r="G44" s="50">
        <f t="shared" si="3"/>
        <v>36</v>
      </c>
      <c r="H44" s="50">
        <f t="shared" si="3"/>
        <v>36</v>
      </c>
      <c r="I44" s="50">
        <f t="shared" si="3"/>
        <v>36</v>
      </c>
      <c r="J44" s="50">
        <f t="shared" si="3"/>
        <v>36</v>
      </c>
      <c r="K44" s="50">
        <f t="shared" si="3"/>
        <v>36</v>
      </c>
      <c r="L44" s="50">
        <f t="shared" si="3"/>
        <v>36</v>
      </c>
      <c r="M44" s="50">
        <f t="shared" si="3"/>
        <v>36</v>
      </c>
      <c r="N44" s="50">
        <f t="shared" si="3"/>
        <v>36</v>
      </c>
      <c r="O44" s="50">
        <f t="shared" si="3"/>
        <v>36</v>
      </c>
      <c r="P44" s="50">
        <f t="shared" si="3"/>
        <v>36</v>
      </c>
      <c r="Q44" s="50">
        <f t="shared" si="3"/>
        <v>36</v>
      </c>
      <c r="R44" s="50">
        <f t="shared" si="3"/>
        <v>0</v>
      </c>
      <c r="S44" s="50">
        <f t="shared" si="3"/>
        <v>0</v>
      </c>
      <c r="T44" s="50" t="s">
        <v>80</v>
      </c>
      <c r="U44" s="50" t="s">
        <v>80</v>
      </c>
      <c r="V44" s="50">
        <f t="shared" ref="V44:AS44" si="4">V45+V54+V62</f>
        <v>36</v>
      </c>
      <c r="W44" s="50">
        <f t="shared" si="4"/>
        <v>0</v>
      </c>
      <c r="X44" s="50">
        <f t="shared" si="4"/>
        <v>0</v>
      </c>
      <c r="Y44" s="50">
        <f t="shared" si="4"/>
        <v>0</v>
      </c>
      <c r="Z44" s="50">
        <f t="shared" si="4"/>
        <v>0</v>
      </c>
      <c r="AA44" s="50">
        <f t="shared" si="4"/>
        <v>36</v>
      </c>
      <c r="AB44" s="50">
        <f t="shared" si="4"/>
        <v>36</v>
      </c>
      <c r="AC44" s="50">
        <f t="shared" si="4"/>
        <v>0</v>
      </c>
      <c r="AD44" s="50">
        <f t="shared" si="4"/>
        <v>0</v>
      </c>
      <c r="AE44" s="50">
        <f t="shared" si="4"/>
        <v>0</v>
      </c>
      <c r="AF44" s="50">
        <f t="shared" si="4"/>
        <v>0</v>
      </c>
      <c r="AG44" s="50">
        <f t="shared" si="4"/>
        <v>0</v>
      </c>
      <c r="AH44" s="50">
        <f t="shared" si="4"/>
        <v>0</v>
      </c>
      <c r="AI44" s="50">
        <f t="shared" si="4"/>
        <v>0</v>
      </c>
      <c r="AJ44" s="50">
        <f t="shared" si="4"/>
        <v>0</v>
      </c>
      <c r="AK44" s="50">
        <f t="shared" si="4"/>
        <v>0</v>
      </c>
      <c r="AL44" s="50">
        <f t="shared" si="4"/>
        <v>0</v>
      </c>
      <c r="AM44" s="50">
        <f t="shared" si="4"/>
        <v>0</v>
      </c>
      <c r="AN44" s="50">
        <f t="shared" si="4"/>
        <v>0</v>
      </c>
      <c r="AO44" s="50">
        <f t="shared" si="4"/>
        <v>0</v>
      </c>
      <c r="AP44" s="50">
        <f t="shared" si="4"/>
        <v>0</v>
      </c>
      <c r="AQ44" s="50">
        <f t="shared" si="4"/>
        <v>0</v>
      </c>
      <c r="AR44" s="50">
        <f t="shared" si="4"/>
        <v>0</v>
      </c>
      <c r="AS44" s="50">
        <f t="shared" si="4"/>
        <v>0</v>
      </c>
      <c r="AT44" s="50" t="s">
        <v>80</v>
      </c>
      <c r="AU44" s="50" t="s">
        <v>80</v>
      </c>
      <c r="AV44" s="50" t="s">
        <v>80</v>
      </c>
      <c r="AW44" s="50" t="s">
        <v>80</v>
      </c>
      <c r="AX44" s="50" t="s">
        <v>80</v>
      </c>
      <c r="AY44" s="50" t="s">
        <v>80</v>
      </c>
      <c r="AZ44" s="50" t="s">
        <v>80</v>
      </c>
      <c r="BA44" s="50" t="s">
        <v>80</v>
      </c>
      <c r="BB44" s="50" t="s">
        <v>80</v>
      </c>
      <c r="BC44" s="50">
        <f>BC45+BC64+BC119</f>
        <v>93</v>
      </c>
      <c r="BD44" s="50">
        <f>BD45+BD54+BD62</f>
        <v>900</v>
      </c>
    </row>
    <row r="45" spans="1:56" s="45" customFormat="1" ht="15.6">
      <c r="A45" s="101" t="s">
        <v>34</v>
      </c>
      <c r="B45" s="108" t="s">
        <v>35</v>
      </c>
      <c r="C45" s="50">
        <f>C50+C52</f>
        <v>10</v>
      </c>
      <c r="D45" s="50">
        <f>D50+D52</f>
        <v>10</v>
      </c>
      <c r="E45" s="50">
        <f>E50+E52</f>
        <v>10</v>
      </c>
      <c r="F45" s="50">
        <f>F50+F52</f>
        <v>10</v>
      </c>
      <c r="G45" s="50">
        <f>G50+G52</f>
        <v>10</v>
      </c>
      <c r="H45" s="50">
        <f t="shared" ref="H45:S45" si="5">SUM(H46:H52)</f>
        <v>0</v>
      </c>
      <c r="I45" s="50">
        <f t="shared" si="5"/>
        <v>0</v>
      </c>
      <c r="J45" s="50">
        <f t="shared" si="5"/>
        <v>0</v>
      </c>
      <c r="K45" s="50">
        <f t="shared" si="5"/>
        <v>0</v>
      </c>
      <c r="L45" s="50">
        <f t="shared" si="5"/>
        <v>0</v>
      </c>
      <c r="M45" s="50">
        <f t="shared" si="5"/>
        <v>0</v>
      </c>
      <c r="N45" s="50">
        <f t="shared" si="5"/>
        <v>0</v>
      </c>
      <c r="O45" s="50">
        <f t="shared" si="5"/>
        <v>0</v>
      </c>
      <c r="P45" s="50">
        <f t="shared" si="5"/>
        <v>0</v>
      </c>
      <c r="Q45" s="50">
        <f t="shared" si="5"/>
        <v>0</v>
      </c>
      <c r="R45" s="50">
        <f t="shared" si="5"/>
        <v>0</v>
      </c>
      <c r="S45" s="50">
        <f t="shared" si="5"/>
        <v>0</v>
      </c>
      <c r="T45" s="50" t="s">
        <v>80</v>
      </c>
      <c r="U45" s="50" t="s">
        <v>80</v>
      </c>
      <c r="V45" s="50">
        <f t="shared" ref="V45:AS45" si="6">SUM(V46:V52)</f>
        <v>0</v>
      </c>
      <c r="W45" s="50">
        <f t="shared" si="6"/>
        <v>0</v>
      </c>
      <c r="X45" s="50">
        <f t="shared" si="6"/>
        <v>0</v>
      </c>
      <c r="Y45" s="50">
        <f t="shared" si="6"/>
        <v>0</v>
      </c>
      <c r="Z45" s="50">
        <f t="shared" si="6"/>
        <v>0</v>
      </c>
      <c r="AA45" s="50">
        <f t="shared" si="6"/>
        <v>0</v>
      </c>
      <c r="AB45" s="50">
        <f t="shared" si="6"/>
        <v>0</v>
      </c>
      <c r="AC45" s="50">
        <f t="shared" si="6"/>
        <v>0</v>
      </c>
      <c r="AD45" s="50">
        <f t="shared" si="6"/>
        <v>0</v>
      </c>
      <c r="AE45" s="50">
        <f t="shared" si="6"/>
        <v>0</v>
      </c>
      <c r="AF45" s="50">
        <f t="shared" si="6"/>
        <v>0</v>
      </c>
      <c r="AG45" s="50">
        <f t="shared" si="6"/>
        <v>0</v>
      </c>
      <c r="AH45" s="50">
        <f t="shared" si="6"/>
        <v>0</v>
      </c>
      <c r="AI45" s="50">
        <f t="shared" si="6"/>
        <v>0</v>
      </c>
      <c r="AJ45" s="50">
        <f t="shared" si="6"/>
        <v>0</v>
      </c>
      <c r="AK45" s="50">
        <f t="shared" si="6"/>
        <v>0</v>
      </c>
      <c r="AL45" s="50">
        <f t="shared" si="6"/>
        <v>0</v>
      </c>
      <c r="AM45" s="50">
        <f t="shared" si="6"/>
        <v>0</v>
      </c>
      <c r="AN45" s="50">
        <f t="shared" si="6"/>
        <v>0</v>
      </c>
      <c r="AO45" s="50">
        <f t="shared" si="6"/>
        <v>0</v>
      </c>
      <c r="AP45" s="50">
        <f t="shared" si="6"/>
        <v>0</v>
      </c>
      <c r="AQ45" s="50">
        <f t="shared" si="6"/>
        <v>0</v>
      </c>
      <c r="AR45" s="50">
        <f t="shared" si="6"/>
        <v>0</v>
      </c>
      <c r="AS45" s="50">
        <f t="shared" si="6"/>
        <v>0</v>
      </c>
      <c r="AT45" s="50" t="s">
        <v>80</v>
      </c>
      <c r="AU45" s="50" t="s">
        <v>80</v>
      </c>
      <c r="AV45" s="50" t="s">
        <v>80</v>
      </c>
      <c r="AW45" s="50" t="s">
        <v>80</v>
      </c>
      <c r="AX45" s="50" t="s">
        <v>80</v>
      </c>
      <c r="AY45" s="50" t="s">
        <v>80</v>
      </c>
      <c r="AZ45" s="50" t="s">
        <v>80</v>
      </c>
      <c r="BA45" s="50" t="s">
        <v>80</v>
      </c>
      <c r="BB45" s="50" t="s">
        <v>80</v>
      </c>
      <c r="BC45" s="50">
        <f>BC51+BC53</f>
        <v>27</v>
      </c>
      <c r="BD45" s="50">
        <f>SUM(BD46:BD52)</f>
        <v>50</v>
      </c>
    </row>
    <row r="46" spans="1:56" s="45" customFormat="1" ht="15.6">
      <c r="A46" s="101" t="s">
        <v>36</v>
      </c>
      <c r="B46" s="108" t="s">
        <v>86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7" t="s">
        <v>80</v>
      </c>
      <c r="U46" s="47" t="s">
        <v>80</v>
      </c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 t="s">
        <v>80</v>
      </c>
      <c r="AU46" s="74" t="s">
        <v>80</v>
      </c>
      <c r="AV46" s="74" t="s">
        <v>80</v>
      </c>
      <c r="AW46" s="74" t="s">
        <v>80</v>
      </c>
      <c r="AX46" s="74" t="s">
        <v>80</v>
      </c>
      <c r="AY46" s="74" t="s">
        <v>80</v>
      </c>
      <c r="AZ46" s="74" t="s">
        <v>80</v>
      </c>
      <c r="BA46" s="74" t="s">
        <v>80</v>
      </c>
      <c r="BB46" s="74" t="s">
        <v>80</v>
      </c>
      <c r="BC46" s="46"/>
      <c r="BD46" s="46">
        <f t="shared" ref="BD46:BD52" si="7">SUM(C46:AT46)</f>
        <v>0</v>
      </c>
    </row>
    <row r="47" spans="1:56" s="45" customFormat="1" ht="15.6">
      <c r="A47" s="101" t="s">
        <v>83</v>
      </c>
      <c r="B47" s="108" t="s">
        <v>82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47"/>
      <c r="U47" s="47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 t="s">
        <v>80</v>
      </c>
      <c r="AU47" s="74" t="s">
        <v>80</v>
      </c>
      <c r="AV47" s="74" t="s">
        <v>80</v>
      </c>
      <c r="AW47" s="74" t="s">
        <v>80</v>
      </c>
      <c r="AX47" s="74" t="s">
        <v>80</v>
      </c>
      <c r="AY47" s="74" t="s">
        <v>80</v>
      </c>
      <c r="AZ47" s="74" t="s">
        <v>80</v>
      </c>
      <c r="BA47" s="74" t="s">
        <v>80</v>
      </c>
      <c r="BB47" s="74" t="s">
        <v>80</v>
      </c>
      <c r="BC47" s="74"/>
      <c r="BD47" s="74"/>
    </row>
    <row r="48" spans="1:56" s="45" customFormat="1" ht="15.6">
      <c r="A48" s="101" t="s">
        <v>84</v>
      </c>
      <c r="B48" s="108" t="s">
        <v>37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7" t="s">
        <v>80</v>
      </c>
      <c r="U48" s="47" t="s">
        <v>80</v>
      </c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74" t="s">
        <v>80</v>
      </c>
      <c r="AU48" s="74" t="s">
        <v>80</v>
      </c>
      <c r="AV48" s="74" t="s">
        <v>80</v>
      </c>
      <c r="AW48" s="74" t="s">
        <v>80</v>
      </c>
      <c r="AX48" s="74" t="s">
        <v>80</v>
      </c>
      <c r="AY48" s="74" t="s">
        <v>80</v>
      </c>
      <c r="AZ48" s="74" t="s">
        <v>80</v>
      </c>
      <c r="BA48" s="74" t="s">
        <v>80</v>
      </c>
      <c r="BB48" s="74" t="s">
        <v>80</v>
      </c>
      <c r="BC48" s="46"/>
      <c r="BD48" s="46">
        <f t="shared" si="7"/>
        <v>0</v>
      </c>
    </row>
    <row r="49" spans="1:56" s="45" customFormat="1" ht="31.2">
      <c r="A49" s="109" t="s">
        <v>39</v>
      </c>
      <c r="B49" s="110" t="s">
        <v>40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47"/>
      <c r="U49" s="47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 t="s">
        <v>80</v>
      </c>
      <c r="AU49" s="74" t="s">
        <v>80</v>
      </c>
      <c r="AV49" s="74" t="s">
        <v>80</v>
      </c>
      <c r="AW49" s="74" t="s">
        <v>80</v>
      </c>
      <c r="AX49" s="74" t="s">
        <v>80</v>
      </c>
      <c r="AY49" s="74" t="s">
        <v>80</v>
      </c>
      <c r="AZ49" s="74" t="s">
        <v>80</v>
      </c>
      <c r="BA49" s="74" t="s">
        <v>80</v>
      </c>
      <c r="BB49" s="74" t="s">
        <v>80</v>
      </c>
      <c r="BC49" s="74"/>
      <c r="BD49" s="74"/>
    </row>
    <row r="50" spans="1:56" s="45" customFormat="1" ht="15.6">
      <c r="A50" s="101" t="s">
        <v>41</v>
      </c>
      <c r="B50" s="111" t="s">
        <v>42</v>
      </c>
      <c r="C50" s="46">
        <v>4</v>
      </c>
      <c r="D50" s="46">
        <v>6</v>
      </c>
      <c r="E50" s="46">
        <v>4</v>
      </c>
      <c r="F50" s="46">
        <v>6</v>
      </c>
      <c r="G50" s="46">
        <v>5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7" t="s">
        <v>80</v>
      </c>
      <c r="U50" s="47" t="s">
        <v>80</v>
      </c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74" t="s">
        <v>80</v>
      </c>
      <c r="AU50" s="74" t="s">
        <v>80</v>
      </c>
      <c r="AV50" s="74" t="s">
        <v>80</v>
      </c>
      <c r="AW50" s="74" t="s">
        <v>80</v>
      </c>
      <c r="AX50" s="74" t="s">
        <v>80</v>
      </c>
      <c r="AY50" s="74" t="s">
        <v>80</v>
      </c>
      <c r="AZ50" s="74" t="s">
        <v>80</v>
      </c>
      <c r="BA50" s="74" t="s">
        <v>80</v>
      </c>
      <c r="BB50" s="74" t="s">
        <v>80</v>
      </c>
      <c r="BC50" s="46"/>
      <c r="BD50" s="46">
        <f t="shared" si="7"/>
        <v>25</v>
      </c>
    </row>
    <row r="51" spans="1:56" s="45" customFormat="1" ht="15.6">
      <c r="A51" s="101" t="s">
        <v>43</v>
      </c>
      <c r="B51" s="111" t="s">
        <v>44</v>
      </c>
      <c r="C51" s="46"/>
      <c r="D51" s="46">
        <v>1</v>
      </c>
      <c r="E51" s="46"/>
      <c r="F51" s="46">
        <v>1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7"/>
      <c r="U51" s="47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74" t="s">
        <v>80</v>
      </c>
      <c r="AU51" s="74" t="s">
        <v>80</v>
      </c>
      <c r="AV51" s="74" t="s">
        <v>80</v>
      </c>
      <c r="AW51" s="74" t="s">
        <v>80</v>
      </c>
      <c r="AX51" s="74" t="s">
        <v>80</v>
      </c>
      <c r="AY51" s="74" t="s">
        <v>80</v>
      </c>
      <c r="AZ51" s="74" t="s">
        <v>80</v>
      </c>
      <c r="BA51" s="74" t="s">
        <v>80</v>
      </c>
      <c r="BB51" s="74" t="s">
        <v>80</v>
      </c>
      <c r="BC51" s="46">
        <f>SUM(C51:G51)</f>
        <v>2</v>
      </c>
      <c r="BD51" s="46"/>
    </row>
    <row r="52" spans="1:56" s="45" customFormat="1" ht="15.6">
      <c r="A52" s="101" t="s">
        <v>211</v>
      </c>
      <c r="B52" s="111" t="s">
        <v>87</v>
      </c>
      <c r="C52" s="46">
        <v>6</v>
      </c>
      <c r="D52" s="46">
        <v>4</v>
      </c>
      <c r="E52" s="46">
        <v>6</v>
      </c>
      <c r="F52" s="46">
        <v>4</v>
      </c>
      <c r="G52" s="46">
        <v>5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7" t="s">
        <v>80</v>
      </c>
      <c r="U52" s="47" t="s">
        <v>80</v>
      </c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74" t="s">
        <v>80</v>
      </c>
      <c r="AU52" s="74" t="s">
        <v>80</v>
      </c>
      <c r="AV52" s="74" t="s">
        <v>80</v>
      </c>
      <c r="AW52" s="74" t="s">
        <v>80</v>
      </c>
      <c r="AX52" s="74" t="s">
        <v>80</v>
      </c>
      <c r="AY52" s="74" t="s">
        <v>80</v>
      </c>
      <c r="AZ52" s="74" t="s">
        <v>80</v>
      </c>
      <c r="BA52" s="74" t="s">
        <v>80</v>
      </c>
      <c r="BB52" s="74" t="s">
        <v>80</v>
      </c>
      <c r="BC52" s="46"/>
      <c r="BD52" s="46">
        <f t="shared" si="7"/>
        <v>25</v>
      </c>
    </row>
    <row r="53" spans="1:56" s="45" customFormat="1" ht="15.6">
      <c r="A53" s="101" t="s">
        <v>45</v>
      </c>
      <c r="B53" s="111" t="s">
        <v>0</v>
      </c>
      <c r="C53" s="46">
        <v>6</v>
      </c>
      <c r="D53" s="46">
        <v>4</v>
      </c>
      <c r="E53" s="46">
        <v>6</v>
      </c>
      <c r="F53" s="46">
        <v>4</v>
      </c>
      <c r="G53" s="46">
        <v>5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7"/>
      <c r="U53" s="47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74" t="s">
        <v>80</v>
      </c>
      <c r="AU53" s="74" t="s">
        <v>80</v>
      </c>
      <c r="AV53" s="74" t="s">
        <v>80</v>
      </c>
      <c r="AW53" s="74" t="s">
        <v>80</v>
      </c>
      <c r="AX53" s="74" t="s">
        <v>80</v>
      </c>
      <c r="AY53" s="74" t="s">
        <v>80</v>
      </c>
      <c r="AZ53" s="74" t="s">
        <v>80</v>
      </c>
      <c r="BA53" s="74" t="s">
        <v>80</v>
      </c>
      <c r="BB53" s="74" t="s">
        <v>80</v>
      </c>
      <c r="BC53" s="46">
        <f>SUM(C53:G53)</f>
        <v>25</v>
      </c>
      <c r="BD53" s="46"/>
    </row>
    <row r="54" spans="1:56" s="45" customFormat="1" ht="15.6">
      <c r="A54" s="109" t="s">
        <v>46</v>
      </c>
      <c r="B54" s="110" t="s">
        <v>47</v>
      </c>
      <c r="C54" s="50">
        <f>C56+C60</f>
        <v>0</v>
      </c>
      <c r="D54" s="50">
        <f t="shared" ref="D54:S54" si="8">D56+D60</f>
        <v>0</v>
      </c>
      <c r="E54" s="50">
        <f t="shared" si="8"/>
        <v>0</v>
      </c>
      <c r="F54" s="50">
        <f t="shared" si="8"/>
        <v>0</v>
      </c>
      <c r="G54" s="50">
        <f t="shared" si="8"/>
        <v>0</v>
      </c>
      <c r="H54" s="50">
        <f t="shared" si="8"/>
        <v>0</v>
      </c>
      <c r="I54" s="50">
        <f t="shared" si="8"/>
        <v>0</v>
      </c>
      <c r="J54" s="50">
        <f t="shared" si="8"/>
        <v>0</v>
      </c>
      <c r="K54" s="50">
        <f t="shared" si="8"/>
        <v>0</v>
      </c>
      <c r="L54" s="50">
        <f t="shared" si="8"/>
        <v>0</v>
      </c>
      <c r="M54" s="50">
        <f t="shared" si="8"/>
        <v>0</v>
      </c>
      <c r="N54" s="50">
        <f t="shared" si="8"/>
        <v>0</v>
      </c>
      <c r="O54" s="50">
        <f t="shared" si="8"/>
        <v>0</v>
      </c>
      <c r="P54" s="50">
        <f t="shared" si="8"/>
        <v>0</v>
      </c>
      <c r="Q54" s="50">
        <f t="shared" si="8"/>
        <v>0</v>
      </c>
      <c r="R54" s="50">
        <f t="shared" si="8"/>
        <v>0</v>
      </c>
      <c r="S54" s="50">
        <f t="shared" si="8"/>
        <v>0</v>
      </c>
      <c r="T54" s="50" t="s">
        <v>80</v>
      </c>
      <c r="U54" s="50" t="s">
        <v>80</v>
      </c>
      <c r="V54" s="50">
        <f t="shared" ref="V54:AS54" si="9">V56+V60</f>
        <v>0</v>
      </c>
      <c r="W54" s="50">
        <f t="shared" si="9"/>
        <v>0</v>
      </c>
      <c r="X54" s="50">
        <f t="shared" si="9"/>
        <v>0</v>
      </c>
      <c r="Y54" s="50">
        <f t="shared" si="9"/>
        <v>0</v>
      </c>
      <c r="Z54" s="50">
        <f t="shared" si="9"/>
        <v>0</v>
      </c>
      <c r="AA54" s="50">
        <f t="shared" si="9"/>
        <v>0</v>
      </c>
      <c r="AB54" s="50">
        <f t="shared" si="9"/>
        <v>0</v>
      </c>
      <c r="AC54" s="50">
        <f t="shared" si="9"/>
        <v>0</v>
      </c>
      <c r="AD54" s="50">
        <f t="shared" si="9"/>
        <v>0</v>
      </c>
      <c r="AE54" s="50">
        <f t="shared" si="9"/>
        <v>0</v>
      </c>
      <c r="AF54" s="50">
        <f t="shared" si="9"/>
        <v>0</v>
      </c>
      <c r="AG54" s="50">
        <f t="shared" si="9"/>
        <v>0</v>
      </c>
      <c r="AH54" s="50">
        <f t="shared" si="9"/>
        <v>0</v>
      </c>
      <c r="AI54" s="50">
        <f t="shared" si="9"/>
        <v>0</v>
      </c>
      <c r="AJ54" s="50">
        <f t="shared" si="9"/>
        <v>0</v>
      </c>
      <c r="AK54" s="50">
        <f t="shared" si="9"/>
        <v>0</v>
      </c>
      <c r="AL54" s="50">
        <f t="shared" si="9"/>
        <v>0</v>
      </c>
      <c r="AM54" s="50">
        <f t="shared" si="9"/>
        <v>0</v>
      </c>
      <c r="AN54" s="50">
        <f t="shared" si="9"/>
        <v>0</v>
      </c>
      <c r="AO54" s="50">
        <f t="shared" si="9"/>
        <v>0</v>
      </c>
      <c r="AP54" s="50">
        <f t="shared" si="9"/>
        <v>0</v>
      </c>
      <c r="AQ54" s="50">
        <f t="shared" si="9"/>
        <v>0</v>
      </c>
      <c r="AR54" s="50">
        <f t="shared" si="9"/>
        <v>0</v>
      </c>
      <c r="AS54" s="50">
        <f t="shared" si="9"/>
        <v>0</v>
      </c>
      <c r="AT54" s="50" t="s">
        <v>80</v>
      </c>
      <c r="AU54" s="50" t="s">
        <v>80</v>
      </c>
      <c r="AV54" s="50" t="s">
        <v>80</v>
      </c>
      <c r="AW54" s="50" t="s">
        <v>80</v>
      </c>
      <c r="AX54" s="50" t="s">
        <v>80</v>
      </c>
      <c r="AY54" s="50" t="s">
        <v>80</v>
      </c>
      <c r="AZ54" s="50" t="s">
        <v>80</v>
      </c>
      <c r="BA54" s="50" t="s">
        <v>80</v>
      </c>
      <c r="BB54" s="50" t="s">
        <v>80</v>
      </c>
      <c r="BC54" s="50"/>
      <c r="BD54" s="50">
        <f>SUM(BD56:BD60)</f>
        <v>0</v>
      </c>
    </row>
    <row r="55" spans="1:56" s="45" customFormat="1" ht="15.6">
      <c r="A55" s="101" t="s">
        <v>48</v>
      </c>
      <c r="B55" s="111" t="s">
        <v>49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</row>
    <row r="56" spans="1:56" s="45" customFormat="1" ht="15.6">
      <c r="A56" s="101" t="s">
        <v>50</v>
      </c>
      <c r="B56" s="111" t="s">
        <v>51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7" t="s">
        <v>80</v>
      </c>
      <c r="U56" s="47" t="s">
        <v>80</v>
      </c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 t="s">
        <v>80</v>
      </c>
      <c r="AU56" s="74" t="s">
        <v>80</v>
      </c>
      <c r="AV56" s="74" t="s">
        <v>80</v>
      </c>
      <c r="AW56" s="74" t="s">
        <v>80</v>
      </c>
      <c r="AX56" s="74" t="s">
        <v>80</v>
      </c>
      <c r="AY56" s="74" t="s">
        <v>80</v>
      </c>
      <c r="AZ56" s="74" t="s">
        <v>80</v>
      </c>
      <c r="BA56" s="74" t="s">
        <v>80</v>
      </c>
      <c r="BB56" s="74" t="s">
        <v>80</v>
      </c>
      <c r="BC56" s="46"/>
      <c r="BD56" s="46">
        <f t="shared" ref="BD56:BD60" si="10">SUM(C56:AT56)</f>
        <v>0</v>
      </c>
    </row>
    <row r="57" spans="1:56" s="45" customFormat="1" ht="15.6">
      <c r="A57" s="101" t="s">
        <v>154</v>
      </c>
      <c r="B57" s="111" t="s">
        <v>155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47"/>
      <c r="U57" s="47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 t="s">
        <v>80</v>
      </c>
      <c r="AU57" s="74" t="s">
        <v>80</v>
      </c>
      <c r="AV57" s="74" t="s">
        <v>80</v>
      </c>
      <c r="AW57" s="74" t="s">
        <v>80</v>
      </c>
      <c r="AX57" s="74" t="s">
        <v>80</v>
      </c>
      <c r="AY57" s="74" t="s">
        <v>80</v>
      </c>
      <c r="AZ57" s="74" t="s">
        <v>80</v>
      </c>
      <c r="BA57" s="74" t="s">
        <v>80</v>
      </c>
      <c r="BB57" s="74" t="s">
        <v>80</v>
      </c>
      <c r="BC57" s="74"/>
      <c r="BD57" s="74"/>
    </row>
    <row r="58" spans="1:56" s="45" customFormat="1" ht="15.6">
      <c r="A58" s="112" t="s">
        <v>54</v>
      </c>
      <c r="B58" s="110" t="s">
        <v>55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7"/>
      <c r="U58" s="47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74" t="s">
        <v>80</v>
      </c>
      <c r="AU58" s="74" t="s">
        <v>80</v>
      </c>
      <c r="AV58" s="74" t="s">
        <v>80</v>
      </c>
      <c r="AW58" s="74" t="s">
        <v>80</v>
      </c>
      <c r="AX58" s="74" t="s">
        <v>80</v>
      </c>
      <c r="AY58" s="74" t="s">
        <v>80</v>
      </c>
      <c r="AZ58" s="74" t="s">
        <v>80</v>
      </c>
      <c r="BA58" s="74" t="s">
        <v>80</v>
      </c>
      <c r="BB58" s="74" t="s">
        <v>80</v>
      </c>
      <c r="BC58" s="46"/>
      <c r="BD58" s="46"/>
    </row>
    <row r="59" spans="1:56" s="45" customFormat="1" ht="15.6">
      <c r="A59" s="113" t="s">
        <v>56</v>
      </c>
      <c r="B59" s="111" t="s">
        <v>57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47"/>
      <c r="U59" s="47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 t="s">
        <v>80</v>
      </c>
      <c r="AU59" s="74" t="s">
        <v>80</v>
      </c>
      <c r="AV59" s="74" t="s">
        <v>80</v>
      </c>
      <c r="AW59" s="74" t="s">
        <v>80</v>
      </c>
      <c r="AX59" s="74" t="s">
        <v>80</v>
      </c>
      <c r="AY59" s="74" t="s">
        <v>80</v>
      </c>
      <c r="AZ59" s="74" t="s">
        <v>80</v>
      </c>
      <c r="BA59" s="74" t="s">
        <v>80</v>
      </c>
      <c r="BB59" s="74" t="s">
        <v>80</v>
      </c>
      <c r="BC59" s="74"/>
      <c r="BD59" s="74"/>
    </row>
    <row r="60" spans="1:56" s="45" customFormat="1" ht="15.6">
      <c r="A60" s="113" t="s">
        <v>96</v>
      </c>
      <c r="B60" s="111" t="s">
        <v>52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7" t="s">
        <v>80</v>
      </c>
      <c r="U60" s="47" t="s">
        <v>80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74" t="s">
        <v>80</v>
      </c>
      <c r="AU60" s="74" t="s">
        <v>80</v>
      </c>
      <c r="AV60" s="74" t="s">
        <v>80</v>
      </c>
      <c r="AW60" s="74" t="s">
        <v>80</v>
      </c>
      <c r="AX60" s="74" t="s">
        <v>80</v>
      </c>
      <c r="AY60" s="74" t="s">
        <v>80</v>
      </c>
      <c r="AZ60" s="74" t="s">
        <v>80</v>
      </c>
      <c r="BA60" s="74" t="s">
        <v>80</v>
      </c>
      <c r="BB60" s="74" t="s">
        <v>80</v>
      </c>
      <c r="BC60" s="46"/>
      <c r="BD60" s="46">
        <f t="shared" si="10"/>
        <v>0</v>
      </c>
    </row>
    <row r="61" spans="1:56" s="45" customFormat="1" ht="15.6">
      <c r="A61" s="112" t="s">
        <v>59</v>
      </c>
      <c r="B61" s="110" t="s">
        <v>85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47"/>
      <c r="U61" s="47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 t="s">
        <v>80</v>
      </c>
      <c r="AU61" s="74" t="s">
        <v>80</v>
      </c>
      <c r="AV61" s="74" t="s">
        <v>80</v>
      </c>
      <c r="AW61" s="74" t="s">
        <v>80</v>
      </c>
      <c r="AX61" s="74" t="s">
        <v>80</v>
      </c>
      <c r="AY61" s="74" t="s">
        <v>80</v>
      </c>
      <c r="AZ61" s="74" t="s">
        <v>80</v>
      </c>
      <c r="BA61" s="74" t="s">
        <v>80</v>
      </c>
      <c r="BB61" s="74" t="s">
        <v>80</v>
      </c>
      <c r="BC61" s="74"/>
      <c r="BD61" s="74"/>
    </row>
    <row r="62" spans="1:56" s="45" customFormat="1" ht="31.2">
      <c r="A62" s="113" t="s">
        <v>60</v>
      </c>
      <c r="B62" s="114" t="s">
        <v>61</v>
      </c>
      <c r="C62" s="50">
        <f t="shared" ref="C62:S62" si="11">C63+C114</f>
        <v>26</v>
      </c>
      <c r="D62" s="50">
        <f t="shared" si="11"/>
        <v>26</v>
      </c>
      <c r="E62" s="50">
        <f t="shared" si="11"/>
        <v>26</v>
      </c>
      <c r="F62" s="50">
        <f t="shared" si="11"/>
        <v>26</v>
      </c>
      <c r="G62" s="50">
        <f t="shared" si="11"/>
        <v>26</v>
      </c>
      <c r="H62" s="50">
        <f t="shared" si="11"/>
        <v>36</v>
      </c>
      <c r="I62" s="50">
        <f t="shared" si="11"/>
        <v>36</v>
      </c>
      <c r="J62" s="50">
        <f t="shared" si="11"/>
        <v>36</v>
      </c>
      <c r="K62" s="50">
        <f t="shared" si="11"/>
        <v>36</v>
      </c>
      <c r="L62" s="50">
        <f t="shared" si="11"/>
        <v>36</v>
      </c>
      <c r="M62" s="50">
        <f t="shared" si="11"/>
        <v>36</v>
      </c>
      <c r="N62" s="50">
        <f t="shared" si="11"/>
        <v>36</v>
      </c>
      <c r="O62" s="50">
        <f t="shared" si="11"/>
        <v>36</v>
      </c>
      <c r="P62" s="50">
        <f t="shared" si="11"/>
        <v>36</v>
      </c>
      <c r="Q62" s="50">
        <f t="shared" si="11"/>
        <v>36</v>
      </c>
      <c r="R62" s="50">
        <f t="shared" si="11"/>
        <v>0</v>
      </c>
      <c r="S62" s="50">
        <f t="shared" si="11"/>
        <v>0</v>
      </c>
      <c r="T62" s="50" t="s">
        <v>80</v>
      </c>
      <c r="U62" s="50" t="s">
        <v>80</v>
      </c>
      <c r="V62" s="50">
        <f t="shared" ref="V62:AS62" si="12">V63+V114</f>
        <v>36</v>
      </c>
      <c r="W62" s="50">
        <f t="shared" si="12"/>
        <v>0</v>
      </c>
      <c r="X62" s="50">
        <f t="shared" si="12"/>
        <v>0</v>
      </c>
      <c r="Y62" s="50">
        <f t="shared" si="12"/>
        <v>0</v>
      </c>
      <c r="Z62" s="50">
        <f t="shared" si="12"/>
        <v>0</v>
      </c>
      <c r="AA62" s="50">
        <f t="shared" si="12"/>
        <v>36</v>
      </c>
      <c r="AB62" s="50">
        <f t="shared" si="12"/>
        <v>36</v>
      </c>
      <c r="AC62" s="50">
        <f t="shared" si="12"/>
        <v>0</v>
      </c>
      <c r="AD62" s="50">
        <f t="shared" si="12"/>
        <v>0</v>
      </c>
      <c r="AE62" s="50">
        <f t="shared" si="12"/>
        <v>0</v>
      </c>
      <c r="AF62" s="50">
        <f t="shared" si="12"/>
        <v>0</v>
      </c>
      <c r="AG62" s="50">
        <f t="shared" si="12"/>
        <v>0</v>
      </c>
      <c r="AH62" s="50">
        <f t="shared" si="12"/>
        <v>0</v>
      </c>
      <c r="AI62" s="50">
        <f t="shared" si="12"/>
        <v>0</v>
      </c>
      <c r="AJ62" s="50">
        <f t="shared" si="12"/>
        <v>0</v>
      </c>
      <c r="AK62" s="50">
        <f t="shared" si="12"/>
        <v>0</v>
      </c>
      <c r="AL62" s="50">
        <f t="shared" si="12"/>
        <v>0</v>
      </c>
      <c r="AM62" s="50">
        <f t="shared" si="12"/>
        <v>0</v>
      </c>
      <c r="AN62" s="50">
        <f t="shared" si="12"/>
        <v>0</v>
      </c>
      <c r="AO62" s="50">
        <f t="shared" si="12"/>
        <v>0</v>
      </c>
      <c r="AP62" s="50">
        <f t="shared" si="12"/>
        <v>0</v>
      </c>
      <c r="AQ62" s="50">
        <f t="shared" si="12"/>
        <v>0</v>
      </c>
      <c r="AR62" s="50">
        <f t="shared" si="12"/>
        <v>0</v>
      </c>
      <c r="AS62" s="50">
        <f t="shared" si="12"/>
        <v>0</v>
      </c>
      <c r="AT62" s="50" t="s">
        <v>80</v>
      </c>
      <c r="AU62" s="50" t="s">
        <v>80</v>
      </c>
      <c r="AV62" s="50" t="s">
        <v>80</v>
      </c>
      <c r="AW62" s="50" t="s">
        <v>80</v>
      </c>
      <c r="AX62" s="50" t="s">
        <v>80</v>
      </c>
      <c r="AY62" s="50" t="s">
        <v>80</v>
      </c>
      <c r="AZ62" s="50" t="s">
        <v>80</v>
      </c>
      <c r="BA62" s="50" t="s">
        <v>80</v>
      </c>
      <c r="BB62" s="50" t="s">
        <v>80</v>
      </c>
      <c r="BC62" s="50"/>
      <c r="BD62" s="50">
        <f>BD63+BD114</f>
        <v>850</v>
      </c>
    </row>
    <row r="63" spans="1:56" s="53" customFormat="1" ht="16.2">
      <c r="A63" s="113" t="s">
        <v>62</v>
      </c>
      <c r="B63" s="111" t="s">
        <v>88</v>
      </c>
      <c r="C63" s="52">
        <f>C64+C87</f>
        <v>6</v>
      </c>
      <c r="D63" s="52">
        <f>D71</f>
        <v>8</v>
      </c>
      <c r="E63" s="52">
        <f>E71</f>
        <v>6</v>
      </c>
      <c r="F63" s="52">
        <f t="shared" ref="F63:S63" si="13">F64+F88+F94+F100+F105</f>
        <v>8</v>
      </c>
      <c r="G63" s="52">
        <f t="shared" si="13"/>
        <v>7</v>
      </c>
      <c r="H63" s="52">
        <f t="shared" si="13"/>
        <v>0</v>
      </c>
      <c r="I63" s="52">
        <f t="shared" si="13"/>
        <v>0</v>
      </c>
      <c r="J63" s="52">
        <f t="shared" si="13"/>
        <v>0</v>
      </c>
      <c r="K63" s="52">
        <f t="shared" si="13"/>
        <v>0</v>
      </c>
      <c r="L63" s="52">
        <f t="shared" si="13"/>
        <v>0</v>
      </c>
      <c r="M63" s="52">
        <f t="shared" si="13"/>
        <v>0</v>
      </c>
      <c r="N63" s="52">
        <f t="shared" si="13"/>
        <v>0</v>
      </c>
      <c r="O63" s="52">
        <f t="shared" si="13"/>
        <v>0</v>
      </c>
      <c r="P63" s="52">
        <f t="shared" si="13"/>
        <v>0</v>
      </c>
      <c r="Q63" s="52">
        <f t="shared" si="13"/>
        <v>0</v>
      </c>
      <c r="R63" s="52">
        <f t="shared" si="13"/>
        <v>0</v>
      </c>
      <c r="S63" s="52">
        <f t="shared" si="13"/>
        <v>0</v>
      </c>
      <c r="T63" s="50" t="s">
        <v>80</v>
      </c>
      <c r="U63" s="50" t="s">
        <v>80</v>
      </c>
      <c r="V63" s="52">
        <f t="shared" ref="V63:AS63" si="14">V64+V88+V94+V100+V105</f>
        <v>0</v>
      </c>
      <c r="W63" s="52">
        <f t="shared" si="14"/>
        <v>0</v>
      </c>
      <c r="X63" s="52">
        <f t="shared" si="14"/>
        <v>0</v>
      </c>
      <c r="Y63" s="52">
        <f t="shared" si="14"/>
        <v>0</v>
      </c>
      <c r="Z63" s="52">
        <f t="shared" si="14"/>
        <v>0</v>
      </c>
      <c r="AA63" s="52">
        <f t="shared" si="14"/>
        <v>0</v>
      </c>
      <c r="AB63" s="52">
        <f t="shared" si="14"/>
        <v>0</v>
      </c>
      <c r="AC63" s="52">
        <f t="shared" si="14"/>
        <v>0</v>
      </c>
      <c r="AD63" s="52">
        <f t="shared" si="14"/>
        <v>0</v>
      </c>
      <c r="AE63" s="52">
        <f t="shared" si="14"/>
        <v>0</v>
      </c>
      <c r="AF63" s="52">
        <f t="shared" si="14"/>
        <v>0</v>
      </c>
      <c r="AG63" s="52">
        <f t="shared" si="14"/>
        <v>0</v>
      </c>
      <c r="AH63" s="52">
        <f t="shared" si="14"/>
        <v>0</v>
      </c>
      <c r="AI63" s="52">
        <f t="shared" si="14"/>
        <v>0</v>
      </c>
      <c r="AJ63" s="52">
        <f t="shared" si="14"/>
        <v>0</v>
      </c>
      <c r="AK63" s="52">
        <f t="shared" si="14"/>
        <v>0</v>
      </c>
      <c r="AL63" s="52">
        <f t="shared" si="14"/>
        <v>0</v>
      </c>
      <c r="AM63" s="52">
        <f t="shared" si="14"/>
        <v>0</v>
      </c>
      <c r="AN63" s="52">
        <f t="shared" si="14"/>
        <v>0</v>
      </c>
      <c r="AO63" s="52">
        <f t="shared" si="14"/>
        <v>0</v>
      </c>
      <c r="AP63" s="52">
        <f t="shared" si="14"/>
        <v>0</v>
      </c>
      <c r="AQ63" s="52">
        <f t="shared" si="14"/>
        <v>0</v>
      </c>
      <c r="AR63" s="52">
        <f t="shared" si="14"/>
        <v>0</v>
      </c>
      <c r="AS63" s="52">
        <f t="shared" si="14"/>
        <v>0</v>
      </c>
      <c r="AT63" s="50" t="s">
        <v>80</v>
      </c>
      <c r="AU63" s="50" t="s">
        <v>80</v>
      </c>
      <c r="AV63" s="50" t="s">
        <v>80</v>
      </c>
      <c r="AW63" s="50" t="s">
        <v>80</v>
      </c>
      <c r="AX63" s="50" t="s">
        <v>80</v>
      </c>
      <c r="AY63" s="50" t="s">
        <v>80</v>
      </c>
      <c r="AZ63" s="50" t="s">
        <v>80</v>
      </c>
      <c r="BA63" s="50" t="s">
        <v>80</v>
      </c>
      <c r="BB63" s="50" t="s">
        <v>80</v>
      </c>
      <c r="BC63" s="50"/>
      <c r="BD63" s="50">
        <f>BD64+BD88+BD94+BD100+BD105+BD109</f>
        <v>35</v>
      </c>
    </row>
    <row r="64" spans="1:56" s="66" customFormat="1" ht="26.4">
      <c r="A64" s="115" t="s">
        <v>63</v>
      </c>
      <c r="B64" s="116" t="s">
        <v>212</v>
      </c>
      <c r="C64" s="50">
        <f>C71</f>
        <v>6</v>
      </c>
      <c r="D64" s="50">
        <f>D71</f>
        <v>8</v>
      </c>
      <c r="E64" s="50">
        <f>E71</f>
        <v>6</v>
      </c>
      <c r="F64" s="50">
        <f>F71</f>
        <v>8</v>
      </c>
      <c r="G64" s="50">
        <f>G71</f>
        <v>7</v>
      </c>
      <c r="H64" s="50">
        <f t="shared" ref="H64:S64" si="15">SUM(H65:H85)</f>
        <v>0</v>
      </c>
      <c r="I64" s="50">
        <f t="shared" si="15"/>
        <v>0</v>
      </c>
      <c r="J64" s="50">
        <f t="shared" si="15"/>
        <v>0</v>
      </c>
      <c r="K64" s="50">
        <f t="shared" si="15"/>
        <v>0</v>
      </c>
      <c r="L64" s="50">
        <f t="shared" si="15"/>
        <v>0</v>
      </c>
      <c r="M64" s="50">
        <f t="shared" si="15"/>
        <v>0</v>
      </c>
      <c r="N64" s="50">
        <f t="shared" si="15"/>
        <v>0</v>
      </c>
      <c r="O64" s="50">
        <f t="shared" si="15"/>
        <v>0</v>
      </c>
      <c r="P64" s="50">
        <f t="shared" si="15"/>
        <v>0</v>
      </c>
      <c r="Q64" s="50">
        <f t="shared" si="15"/>
        <v>0</v>
      </c>
      <c r="R64" s="50">
        <f t="shared" si="15"/>
        <v>0</v>
      </c>
      <c r="S64" s="50">
        <f t="shared" si="15"/>
        <v>0</v>
      </c>
      <c r="T64" s="50" t="s">
        <v>80</v>
      </c>
      <c r="U64" s="50" t="s">
        <v>80</v>
      </c>
      <c r="V64" s="50">
        <f t="shared" ref="V64:AS64" si="16">SUM(V65:V85)</f>
        <v>0</v>
      </c>
      <c r="W64" s="50">
        <f t="shared" si="16"/>
        <v>0</v>
      </c>
      <c r="X64" s="50">
        <f t="shared" si="16"/>
        <v>0</v>
      </c>
      <c r="Y64" s="50">
        <f t="shared" si="16"/>
        <v>0</v>
      </c>
      <c r="Z64" s="50">
        <f t="shared" si="16"/>
        <v>0</v>
      </c>
      <c r="AA64" s="50">
        <f t="shared" si="16"/>
        <v>0</v>
      </c>
      <c r="AB64" s="50">
        <f t="shared" si="16"/>
        <v>0</v>
      </c>
      <c r="AC64" s="50">
        <f t="shared" si="16"/>
        <v>0</v>
      </c>
      <c r="AD64" s="50">
        <f t="shared" si="16"/>
        <v>0</v>
      </c>
      <c r="AE64" s="50">
        <f t="shared" si="16"/>
        <v>0</v>
      </c>
      <c r="AF64" s="50">
        <f t="shared" si="16"/>
        <v>0</v>
      </c>
      <c r="AG64" s="50">
        <f t="shared" si="16"/>
        <v>0</v>
      </c>
      <c r="AH64" s="50">
        <f t="shared" si="16"/>
        <v>0</v>
      </c>
      <c r="AI64" s="50">
        <f t="shared" si="16"/>
        <v>0</v>
      </c>
      <c r="AJ64" s="50">
        <f t="shared" si="16"/>
        <v>0</v>
      </c>
      <c r="AK64" s="50">
        <f t="shared" si="16"/>
        <v>0</v>
      </c>
      <c r="AL64" s="50">
        <f t="shared" si="16"/>
        <v>0</v>
      </c>
      <c r="AM64" s="50">
        <f t="shared" si="16"/>
        <v>0</v>
      </c>
      <c r="AN64" s="50">
        <f t="shared" si="16"/>
        <v>0</v>
      </c>
      <c r="AO64" s="50">
        <f t="shared" si="16"/>
        <v>0</v>
      </c>
      <c r="AP64" s="50">
        <f t="shared" si="16"/>
        <v>0</v>
      </c>
      <c r="AQ64" s="50">
        <f t="shared" si="16"/>
        <v>0</v>
      </c>
      <c r="AR64" s="50">
        <f t="shared" si="16"/>
        <v>0</v>
      </c>
      <c r="AS64" s="50">
        <f t="shared" si="16"/>
        <v>0</v>
      </c>
      <c r="AT64" s="50" t="s">
        <v>80</v>
      </c>
      <c r="AU64" s="50" t="s">
        <v>80</v>
      </c>
      <c r="AV64" s="50" t="s">
        <v>80</v>
      </c>
      <c r="AW64" s="50" t="s">
        <v>80</v>
      </c>
      <c r="AX64" s="50" t="s">
        <v>80</v>
      </c>
      <c r="AY64" s="50" t="s">
        <v>80</v>
      </c>
      <c r="AZ64" s="50" t="s">
        <v>80</v>
      </c>
      <c r="BA64" s="50" t="s">
        <v>80</v>
      </c>
      <c r="BB64" s="50" t="s">
        <v>80</v>
      </c>
      <c r="BC64" s="50">
        <f>BC72</f>
        <v>18</v>
      </c>
      <c r="BD64" s="50">
        <f>SUM(BD65:BD85)</f>
        <v>35</v>
      </c>
    </row>
    <row r="65" spans="1:56" s="45" customFormat="1" ht="15.6">
      <c r="A65" s="99" t="s">
        <v>64</v>
      </c>
      <c r="B65" s="100" t="s">
        <v>213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7" t="s">
        <v>80</v>
      </c>
      <c r="U65" s="47" t="s">
        <v>80</v>
      </c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 t="s">
        <v>80</v>
      </c>
      <c r="AU65" s="74" t="s">
        <v>80</v>
      </c>
      <c r="AV65" s="74" t="s">
        <v>80</v>
      </c>
      <c r="AW65" s="74" t="s">
        <v>80</v>
      </c>
      <c r="AX65" s="74" t="s">
        <v>80</v>
      </c>
      <c r="AY65" s="74" t="s">
        <v>80</v>
      </c>
      <c r="AZ65" s="74" t="s">
        <v>80</v>
      </c>
      <c r="BA65" s="74" t="s">
        <v>80</v>
      </c>
      <c r="BB65" s="74" t="s">
        <v>80</v>
      </c>
      <c r="BC65" s="46"/>
      <c r="BD65" s="46">
        <f t="shared" ref="BD65:BD85" si="17">SUM(C65:AT65)</f>
        <v>0</v>
      </c>
    </row>
    <row r="66" spans="1:56" s="45" customFormat="1" ht="15.6">
      <c r="A66" s="99" t="s">
        <v>65</v>
      </c>
      <c r="B66" s="100" t="s">
        <v>87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47"/>
      <c r="U66" s="47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 t="s">
        <v>80</v>
      </c>
      <c r="AU66" s="74" t="s">
        <v>80</v>
      </c>
      <c r="AV66" s="74" t="s">
        <v>80</v>
      </c>
      <c r="AW66" s="74" t="s">
        <v>80</v>
      </c>
      <c r="AX66" s="74" t="s">
        <v>80</v>
      </c>
      <c r="AY66" s="74" t="s">
        <v>80</v>
      </c>
      <c r="AZ66" s="74" t="s">
        <v>80</v>
      </c>
      <c r="BA66" s="74" t="s">
        <v>80</v>
      </c>
      <c r="BB66" s="74" t="s">
        <v>80</v>
      </c>
      <c r="BC66" s="74"/>
      <c r="BD66" s="74"/>
    </row>
    <row r="67" spans="1:56" s="45" customFormat="1" ht="15.6">
      <c r="A67" s="115" t="s">
        <v>206</v>
      </c>
      <c r="B67" s="116" t="s">
        <v>207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7" t="s">
        <v>80</v>
      </c>
      <c r="U67" s="47" t="s">
        <v>80</v>
      </c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74" t="s">
        <v>80</v>
      </c>
      <c r="AU67" s="74" t="s">
        <v>80</v>
      </c>
      <c r="AV67" s="74" t="s">
        <v>80</v>
      </c>
      <c r="AW67" s="74" t="s">
        <v>80</v>
      </c>
      <c r="AX67" s="74" t="s">
        <v>80</v>
      </c>
      <c r="AY67" s="74" t="s">
        <v>80</v>
      </c>
      <c r="AZ67" s="74" t="s">
        <v>80</v>
      </c>
      <c r="BA67" s="74" t="s">
        <v>80</v>
      </c>
      <c r="BB67" s="74" t="s">
        <v>80</v>
      </c>
      <c r="BC67" s="46"/>
      <c r="BD67" s="46">
        <f t="shared" si="17"/>
        <v>0</v>
      </c>
    </row>
    <row r="68" spans="1:56" s="45" customFormat="1" ht="15.6">
      <c r="A68" s="99" t="s">
        <v>157</v>
      </c>
      <c r="B68" s="100" t="s">
        <v>208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47"/>
      <c r="U68" s="47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 t="s">
        <v>80</v>
      </c>
      <c r="AU68" s="74" t="s">
        <v>80</v>
      </c>
      <c r="AV68" s="74" t="s">
        <v>80</v>
      </c>
      <c r="AW68" s="74" t="s">
        <v>80</v>
      </c>
      <c r="AX68" s="74" t="s">
        <v>80</v>
      </c>
      <c r="AY68" s="74" t="s">
        <v>80</v>
      </c>
      <c r="AZ68" s="74" t="s">
        <v>80</v>
      </c>
      <c r="BA68" s="74" t="s">
        <v>80</v>
      </c>
      <c r="BB68" s="74" t="s">
        <v>80</v>
      </c>
      <c r="BC68" s="74"/>
      <c r="BD68" s="74"/>
    </row>
    <row r="69" spans="1:56" s="45" customFormat="1" ht="15.6">
      <c r="A69" s="99" t="s">
        <v>209</v>
      </c>
      <c r="B69" s="100" t="s">
        <v>210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 t="s">
        <v>80</v>
      </c>
      <c r="U69" s="47" t="s">
        <v>80</v>
      </c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74" t="s">
        <v>80</v>
      </c>
      <c r="AU69" s="74" t="s">
        <v>80</v>
      </c>
      <c r="AV69" s="74" t="s">
        <v>80</v>
      </c>
      <c r="AW69" s="74" t="s">
        <v>80</v>
      </c>
      <c r="AX69" s="74" t="s">
        <v>80</v>
      </c>
      <c r="AY69" s="74" t="s">
        <v>80</v>
      </c>
      <c r="AZ69" s="74" t="s">
        <v>80</v>
      </c>
      <c r="BA69" s="74" t="s">
        <v>80</v>
      </c>
      <c r="BB69" s="74" t="s">
        <v>80</v>
      </c>
      <c r="BC69" s="46"/>
      <c r="BD69" s="46">
        <f t="shared" si="17"/>
        <v>0</v>
      </c>
    </row>
    <row r="70" spans="1:56" s="45" customFormat="1" ht="15.6">
      <c r="A70" s="99" t="s">
        <v>103</v>
      </c>
      <c r="B70" s="117" t="s">
        <v>87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47"/>
      <c r="U70" s="47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 t="s">
        <v>80</v>
      </c>
      <c r="AU70" s="74" t="s">
        <v>80</v>
      </c>
      <c r="AV70" s="74" t="s">
        <v>80</v>
      </c>
      <c r="AW70" s="74" t="s">
        <v>80</v>
      </c>
      <c r="AX70" s="74" t="s">
        <v>80</v>
      </c>
      <c r="AY70" s="74" t="s">
        <v>80</v>
      </c>
      <c r="AZ70" s="74" t="s">
        <v>80</v>
      </c>
      <c r="BA70" s="74" t="s">
        <v>80</v>
      </c>
      <c r="BB70" s="74" t="s">
        <v>80</v>
      </c>
      <c r="BC70" s="74"/>
      <c r="BD70" s="74"/>
    </row>
    <row r="71" spans="1:56" s="45" customFormat="1" ht="15.6">
      <c r="A71" s="99" t="s">
        <v>67</v>
      </c>
      <c r="B71" s="117" t="s">
        <v>180</v>
      </c>
      <c r="C71" s="46">
        <v>6</v>
      </c>
      <c r="D71" s="46">
        <v>8</v>
      </c>
      <c r="E71" s="46">
        <v>6</v>
      </c>
      <c r="F71" s="46">
        <v>8</v>
      </c>
      <c r="G71" s="46">
        <v>7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7" t="s">
        <v>80</v>
      </c>
      <c r="U71" s="47" t="s">
        <v>80</v>
      </c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74" t="s">
        <v>80</v>
      </c>
      <c r="AU71" s="74" t="s">
        <v>80</v>
      </c>
      <c r="AV71" s="74" t="s">
        <v>80</v>
      </c>
      <c r="AW71" s="74" t="s">
        <v>80</v>
      </c>
      <c r="AX71" s="74" t="s">
        <v>80</v>
      </c>
      <c r="AY71" s="74" t="s">
        <v>80</v>
      </c>
      <c r="AZ71" s="74" t="s">
        <v>80</v>
      </c>
      <c r="BA71" s="74" t="s">
        <v>80</v>
      </c>
      <c r="BB71" s="74" t="s">
        <v>80</v>
      </c>
      <c r="BC71" s="46"/>
      <c r="BD71" s="46">
        <f t="shared" si="17"/>
        <v>35</v>
      </c>
    </row>
    <row r="72" spans="1:56" s="45" customFormat="1" ht="15.6">
      <c r="A72" s="97" t="s">
        <v>151</v>
      </c>
      <c r="B72" s="118" t="s">
        <v>2</v>
      </c>
      <c r="C72" s="46">
        <v>3</v>
      </c>
      <c r="D72" s="46">
        <v>4</v>
      </c>
      <c r="E72" s="46">
        <v>3</v>
      </c>
      <c r="F72" s="46">
        <v>4</v>
      </c>
      <c r="G72" s="46">
        <v>4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7"/>
      <c r="U72" s="47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74" t="s">
        <v>80</v>
      </c>
      <c r="AU72" s="74" t="s">
        <v>80</v>
      </c>
      <c r="AV72" s="74" t="s">
        <v>80</v>
      </c>
      <c r="AW72" s="74" t="s">
        <v>80</v>
      </c>
      <c r="AX72" s="74" t="s">
        <v>80</v>
      </c>
      <c r="AY72" s="74" t="s">
        <v>80</v>
      </c>
      <c r="AZ72" s="74" t="s">
        <v>80</v>
      </c>
      <c r="BA72" s="74" t="s">
        <v>80</v>
      </c>
      <c r="BB72" s="74" t="s">
        <v>80</v>
      </c>
      <c r="BC72" s="46">
        <f>SUM(C72:G72)</f>
        <v>18</v>
      </c>
      <c r="BD72" s="46"/>
    </row>
    <row r="73" spans="1:56" s="45" customFormat="1" ht="15.6">
      <c r="A73" s="152" t="s">
        <v>181</v>
      </c>
      <c r="B73" s="153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7" t="s">
        <v>80</v>
      </c>
      <c r="U73" s="47" t="s">
        <v>80</v>
      </c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74" t="s">
        <v>80</v>
      </c>
      <c r="AU73" s="74" t="s">
        <v>80</v>
      </c>
      <c r="AV73" s="74" t="s">
        <v>80</v>
      </c>
      <c r="AW73" s="74" t="s">
        <v>80</v>
      </c>
      <c r="AX73" s="74" t="s">
        <v>80</v>
      </c>
      <c r="AY73" s="74" t="s">
        <v>80</v>
      </c>
      <c r="AZ73" s="74" t="s">
        <v>80</v>
      </c>
      <c r="BA73" s="74" t="s">
        <v>80</v>
      </c>
      <c r="BB73" s="74" t="s">
        <v>80</v>
      </c>
      <c r="BC73" s="46"/>
      <c r="BD73" s="46">
        <f t="shared" si="17"/>
        <v>0</v>
      </c>
    </row>
    <row r="74" spans="1:56" s="45" customFormat="1" ht="15.6">
      <c r="A74" s="119" t="s">
        <v>183</v>
      </c>
      <c r="B74" s="120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47"/>
      <c r="U74" s="47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 t="s">
        <v>80</v>
      </c>
      <c r="AU74" s="74" t="s">
        <v>80</v>
      </c>
      <c r="AV74" s="74" t="s">
        <v>80</v>
      </c>
      <c r="AW74" s="74" t="s">
        <v>80</v>
      </c>
      <c r="AX74" s="74" t="s">
        <v>80</v>
      </c>
      <c r="AY74" s="74" t="s">
        <v>80</v>
      </c>
      <c r="AZ74" s="74" t="s">
        <v>80</v>
      </c>
      <c r="BA74" s="74" t="s">
        <v>80</v>
      </c>
      <c r="BB74" s="74" t="s">
        <v>80</v>
      </c>
      <c r="BC74" s="74"/>
      <c r="BD74" s="74"/>
    </row>
    <row r="75" spans="1:56" s="45" customFormat="1" ht="15.6">
      <c r="A75" s="121"/>
      <c r="B75" s="121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7" t="s">
        <v>80</v>
      </c>
      <c r="U75" s="47" t="s">
        <v>80</v>
      </c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74" t="s">
        <v>80</v>
      </c>
      <c r="AU75" s="74" t="s">
        <v>80</v>
      </c>
      <c r="AV75" s="74" t="s">
        <v>80</v>
      </c>
      <c r="AW75" s="74" t="s">
        <v>80</v>
      </c>
      <c r="AX75" s="74" t="s">
        <v>80</v>
      </c>
      <c r="AY75" s="74" t="s">
        <v>80</v>
      </c>
      <c r="AZ75" s="74" t="s">
        <v>80</v>
      </c>
      <c r="BA75" s="74" t="s">
        <v>80</v>
      </c>
      <c r="BB75" s="74" t="s">
        <v>80</v>
      </c>
      <c r="BC75" s="46"/>
      <c r="BD75" s="46">
        <f t="shared" si="17"/>
        <v>0</v>
      </c>
    </row>
    <row r="76" spans="1:56" s="45" customFormat="1" ht="15.6">
      <c r="A76" s="121"/>
      <c r="B76" s="121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47"/>
      <c r="U76" s="47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 t="s">
        <v>80</v>
      </c>
      <c r="AU76" s="74" t="s">
        <v>80</v>
      </c>
      <c r="AV76" s="74" t="s">
        <v>80</v>
      </c>
      <c r="AW76" s="74" t="s">
        <v>80</v>
      </c>
      <c r="AX76" s="74" t="s">
        <v>80</v>
      </c>
      <c r="AY76" s="74" t="s">
        <v>80</v>
      </c>
      <c r="AZ76" s="74" t="s">
        <v>80</v>
      </c>
      <c r="BA76" s="74" t="s">
        <v>80</v>
      </c>
      <c r="BB76" s="74" t="s">
        <v>80</v>
      </c>
      <c r="BC76" s="74"/>
      <c r="BD76" s="74"/>
    </row>
    <row r="77" spans="1:56" s="45" customFormat="1" ht="15.6">
      <c r="A77" s="121"/>
      <c r="B77" s="121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7" t="s">
        <v>80</v>
      </c>
      <c r="U77" s="47" t="s">
        <v>80</v>
      </c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74" t="s">
        <v>80</v>
      </c>
      <c r="AU77" s="74" t="s">
        <v>80</v>
      </c>
      <c r="AV77" s="74" t="s">
        <v>80</v>
      </c>
      <c r="AW77" s="74" t="s">
        <v>80</v>
      </c>
      <c r="AX77" s="74" t="s">
        <v>80</v>
      </c>
      <c r="AY77" s="74" t="s">
        <v>80</v>
      </c>
      <c r="AZ77" s="74" t="s">
        <v>80</v>
      </c>
      <c r="BA77" s="74" t="s">
        <v>80</v>
      </c>
      <c r="BB77" s="74" t="s">
        <v>80</v>
      </c>
      <c r="BC77" s="46"/>
      <c r="BD77" s="46">
        <f t="shared" si="17"/>
        <v>0</v>
      </c>
    </row>
    <row r="78" spans="1:56" s="45" customFormat="1" ht="15.6">
      <c r="A78" s="121"/>
      <c r="B78" s="121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47"/>
      <c r="U78" s="47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 t="s">
        <v>80</v>
      </c>
      <c r="AU78" s="74" t="s">
        <v>80</v>
      </c>
      <c r="AV78" s="74" t="s">
        <v>80</v>
      </c>
      <c r="AW78" s="74" t="s">
        <v>80</v>
      </c>
      <c r="AX78" s="74" t="s">
        <v>80</v>
      </c>
      <c r="AY78" s="74" t="s">
        <v>80</v>
      </c>
      <c r="AZ78" s="74" t="s">
        <v>80</v>
      </c>
      <c r="BA78" s="74" t="s">
        <v>80</v>
      </c>
      <c r="BB78" s="74" t="s">
        <v>80</v>
      </c>
      <c r="BC78" s="74"/>
      <c r="BD78" s="74"/>
    </row>
    <row r="79" spans="1:56" s="45" customFormat="1" ht="15.6">
      <c r="A79" s="121"/>
      <c r="B79" s="121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7" t="s">
        <v>80</v>
      </c>
      <c r="U79" s="47" t="s">
        <v>80</v>
      </c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74" t="s">
        <v>80</v>
      </c>
      <c r="AU79" s="74" t="s">
        <v>80</v>
      </c>
      <c r="AV79" s="74" t="s">
        <v>80</v>
      </c>
      <c r="AW79" s="74" t="s">
        <v>80</v>
      </c>
      <c r="AX79" s="74" t="s">
        <v>80</v>
      </c>
      <c r="AY79" s="74" t="s">
        <v>80</v>
      </c>
      <c r="AZ79" s="74" t="s">
        <v>80</v>
      </c>
      <c r="BA79" s="74" t="s">
        <v>80</v>
      </c>
      <c r="BB79" s="74" t="s">
        <v>80</v>
      </c>
      <c r="BC79" s="46"/>
      <c r="BD79" s="46">
        <f t="shared" si="17"/>
        <v>0</v>
      </c>
    </row>
    <row r="80" spans="1:56" s="45" customFormat="1" ht="15.6">
      <c r="A80" s="121"/>
      <c r="B80" s="121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47"/>
      <c r="U80" s="47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 t="s">
        <v>80</v>
      </c>
      <c r="AU80" s="74" t="s">
        <v>80</v>
      </c>
      <c r="AV80" s="74" t="s">
        <v>80</v>
      </c>
      <c r="AW80" s="74" t="s">
        <v>80</v>
      </c>
      <c r="AX80" s="74" t="s">
        <v>80</v>
      </c>
      <c r="AY80" s="74" t="s">
        <v>80</v>
      </c>
      <c r="AZ80" s="74" t="s">
        <v>80</v>
      </c>
      <c r="BA80" s="74" t="s">
        <v>80</v>
      </c>
      <c r="BB80" s="74" t="s">
        <v>80</v>
      </c>
      <c r="BC80" s="74"/>
      <c r="BD80" s="74"/>
    </row>
    <row r="81" spans="1:56" s="45" customFormat="1" ht="15.6">
      <c r="A81" s="121"/>
      <c r="B81" s="121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7" t="s">
        <v>80</v>
      </c>
      <c r="U81" s="47" t="s">
        <v>80</v>
      </c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74" t="s">
        <v>80</v>
      </c>
      <c r="AU81" s="74" t="s">
        <v>80</v>
      </c>
      <c r="AV81" s="74" t="s">
        <v>80</v>
      </c>
      <c r="AW81" s="74" t="s">
        <v>80</v>
      </c>
      <c r="AX81" s="74" t="s">
        <v>80</v>
      </c>
      <c r="AY81" s="74" t="s">
        <v>80</v>
      </c>
      <c r="AZ81" s="74" t="s">
        <v>80</v>
      </c>
      <c r="BA81" s="74" t="s">
        <v>80</v>
      </c>
      <c r="BB81" s="74" t="s">
        <v>80</v>
      </c>
      <c r="BC81" s="46"/>
      <c r="BD81" s="46">
        <f t="shared" si="17"/>
        <v>0</v>
      </c>
    </row>
    <row r="82" spans="1:56" s="45" customFormat="1" ht="15.6">
      <c r="A82" s="121"/>
      <c r="B82" s="121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47"/>
      <c r="U82" s="47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 t="s">
        <v>80</v>
      </c>
      <c r="AU82" s="74" t="s">
        <v>80</v>
      </c>
      <c r="AV82" s="74" t="s">
        <v>80</v>
      </c>
      <c r="AW82" s="74" t="s">
        <v>80</v>
      </c>
      <c r="AX82" s="74" t="s">
        <v>80</v>
      </c>
      <c r="AY82" s="74" t="s">
        <v>80</v>
      </c>
      <c r="AZ82" s="74" t="s">
        <v>80</v>
      </c>
      <c r="BA82" s="74" t="s">
        <v>80</v>
      </c>
      <c r="BB82" s="74" t="s">
        <v>80</v>
      </c>
      <c r="BC82" s="74"/>
      <c r="BD82" s="74"/>
    </row>
    <row r="83" spans="1:56" s="45" customFormat="1" ht="15.6">
      <c r="A83" s="3" t="s">
        <v>83</v>
      </c>
      <c r="B83" s="3" t="s">
        <v>82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7" t="s">
        <v>80</v>
      </c>
      <c r="U83" s="47" t="s">
        <v>80</v>
      </c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74" t="s">
        <v>80</v>
      </c>
      <c r="AU83" s="74" t="s">
        <v>80</v>
      </c>
      <c r="AV83" s="74" t="s">
        <v>80</v>
      </c>
      <c r="AW83" s="74" t="s">
        <v>80</v>
      </c>
      <c r="AX83" s="74" t="s">
        <v>80</v>
      </c>
      <c r="AY83" s="74" t="s">
        <v>80</v>
      </c>
      <c r="AZ83" s="74" t="s">
        <v>80</v>
      </c>
      <c r="BA83" s="74" t="s">
        <v>80</v>
      </c>
      <c r="BB83" s="74" t="s">
        <v>80</v>
      </c>
      <c r="BC83" s="46"/>
      <c r="BD83" s="46">
        <f t="shared" si="17"/>
        <v>0</v>
      </c>
    </row>
    <row r="84" spans="1:56" s="45" customFormat="1" ht="15.6">
      <c r="A84" s="3" t="s">
        <v>83</v>
      </c>
      <c r="B84" s="3" t="s">
        <v>159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47"/>
      <c r="U84" s="47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 t="s">
        <v>80</v>
      </c>
      <c r="AU84" s="74" t="s">
        <v>80</v>
      </c>
      <c r="AV84" s="74" t="s">
        <v>80</v>
      </c>
      <c r="AW84" s="74" t="s">
        <v>80</v>
      </c>
      <c r="AX84" s="74" t="s">
        <v>80</v>
      </c>
      <c r="AY84" s="74" t="s">
        <v>80</v>
      </c>
      <c r="AZ84" s="74" t="s">
        <v>80</v>
      </c>
      <c r="BA84" s="74" t="s">
        <v>80</v>
      </c>
      <c r="BB84" s="74" t="s">
        <v>80</v>
      </c>
      <c r="BC84" s="74"/>
      <c r="BD84" s="74"/>
    </row>
    <row r="85" spans="1:56" s="45" customFormat="1" ht="15.6">
      <c r="A85" s="3" t="s">
        <v>84</v>
      </c>
      <c r="B85" s="3" t="s">
        <v>37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7" t="s">
        <v>80</v>
      </c>
      <c r="U85" s="47" t="s">
        <v>80</v>
      </c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74" t="s">
        <v>80</v>
      </c>
      <c r="AU85" s="74" t="s">
        <v>80</v>
      </c>
      <c r="AV85" s="74" t="s">
        <v>80</v>
      </c>
      <c r="AW85" s="74" t="s">
        <v>80</v>
      </c>
      <c r="AX85" s="74" t="s">
        <v>80</v>
      </c>
      <c r="AY85" s="74" t="s">
        <v>80</v>
      </c>
      <c r="AZ85" s="74" t="s">
        <v>80</v>
      </c>
      <c r="BA85" s="74" t="s">
        <v>80</v>
      </c>
      <c r="BB85" s="74" t="s">
        <v>80</v>
      </c>
      <c r="BC85" s="46"/>
      <c r="BD85" s="46">
        <f t="shared" si="17"/>
        <v>0</v>
      </c>
    </row>
    <row r="86" spans="1:56" s="45" customFormat="1" ht="15.6">
      <c r="A86" s="3" t="s">
        <v>84</v>
      </c>
      <c r="B86" s="3" t="s">
        <v>169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47"/>
      <c r="U86" s="47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 t="s">
        <v>80</v>
      </c>
      <c r="AU86" s="74" t="s">
        <v>80</v>
      </c>
      <c r="AV86" s="74" t="s">
        <v>80</v>
      </c>
      <c r="AW86" s="74" t="s">
        <v>80</v>
      </c>
      <c r="AX86" s="74" t="s">
        <v>80</v>
      </c>
      <c r="AY86" s="74" t="s">
        <v>80</v>
      </c>
      <c r="AZ86" s="74" t="s">
        <v>80</v>
      </c>
      <c r="BA86" s="74" t="s">
        <v>80</v>
      </c>
      <c r="BB86" s="74" t="s">
        <v>80</v>
      </c>
      <c r="BC86" s="74"/>
      <c r="BD86" s="74"/>
    </row>
    <row r="87" spans="1:56" s="70" customFormat="1" ht="15.6">
      <c r="A87" s="69" t="s">
        <v>170</v>
      </c>
      <c r="B87" s="60" t="s">
        <v>38</v>
      </c>
      <c r="C87" s="50">
        <f t="shared" ref="C87:S87" si="18">C88+C94+C100+C105+C109</f>
        <v>0</v>
      </c>
      <c r="D87" s="50">
        <f t="shared" si="18"/>
        <v>0</v>
      </c>
      <c r="E87" s="50">
        <f t="shared" si="18"/>
        <v>0</v>
      </c>
      <c r="F87" s="50">
        <f t="shared" si="18"/>
        <v>0</v>
      </c>
      <c r="G87" s="50">
        <f t="shared" si="18"/>
        <v>0</v>
      </c>
      <c r="H87" s="50">
        <f t="shared" si="18"/>
        <v>0</v>
      </c>
      <c r="I87" s="50">
        <f t="shared" si="18"/>
        <v>0</v>
      </c>
      <c r="J87" s="50">
        <f t="shared" si="18"/>
        <v>0</v>
      </c>
      <c r="K87" s="50">
        <f t="shared" si="18"/>
        <v>0</v>
      </c>
      <c r="L87" s="50">
        <f t="shared" si="18"/>
        <v>0</v>
      </c>
      <c r="M87" s="50">
        <f t="shared" si="18"/>
        <v>0</v>
      </c>
      <c r="N87" s="50">
        <f t="shared" si="18"/>
        <v>0</v>
      </c>
      <c r="O87" s="50">
        <f t="shared" si="18"/>
        <v>0</v>
      </c>
      <c r="P87" s="50">
        <f t="shared" si="18"/>
        <v>0</v>
      </c>
      <c r="Q87" s="50">
        <f t="shared" si="18"/>
        <v>0</v>
      </c>
      <c r="R87" s="50">
        <f t="shared" si="18"/>
        <v>0</v>
      </c>
      <c r="S87" s="50">
        <f t="shared" si="18"/>
        <v>0</v>
      </c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</row>
    <row r="88" spans="1:56" s="45" customFormat="1" ht="31.2">
      <c r="A88" s="7" t="s">
        <v>39</v>
      </c>
      <c r="B88" s="8" t="s">
        <v>40</v>
      </c>
      <c r="C88" s="50">
        <f>C94+C100+C105+C109</f>
        <v>0</v>
      </c>
      <c r="D88" s="50">
        <f t="shared" ref="D88:S88" si="19">D89+D93</f>
        <v>0</v>
      </c>
      <c r="E88" s="50">
        <f t="shared" si="19"/>
        <v>0</v>
      </c>
      <c r="F88" s="50">
        <f t="shared" si="19"/>
        <v>0</v>
      </c>
      <c r="G88" s="50">
        <f t="shared" si="19"/>
        <v>0</v>
      </c>
      <c r="H88" s="50">
        <f t="shared" si="19"/>
        <v>0</v>
      </c>
      <c r="I88" s="50">
        <f t="shared" si="19"/>
        <v>0</v>
      </c>
      <c r="J88" s="50">
        <f t="shared" si="19"/>
        <v>0</v>
      </c>
      <c r="K88" s="50">
        <f t="shared" si="19"/>
        <v>0</v>
      </c>
      <c r="L88" s="50">
        <f t="shared" si="19"/>
        <v>0</v>
      </c>
      <c r="M88" s="50">
        <f t="shared" si="19"/>
        <v>0</v>
      </c>
      <c r="N88" s="50">
        <f t="shared" si="19"/>
        <v>0</v>
      </c>
      <c r="O88" s="50">
        <f t="shared" si="19"/>
        <v>0</v>
      </c>
      <c r="P88" s="50">
        <f t="shared" si="19"/>
        <v>0</v>
      </c>
      <c r="Q88" s="50">
        <f t="shared" si="19"/>
        <v>0</v>
      </c>
      <c r="R88" s="50">
        <f t="shared" si="19"/>
        <v>0</v>
      </c>
      <c r="S88" s="50">
        <f t="shared" si="19"/>
        <v>0</v>
      </c>
      <c r="T88" s="50" t="s">
        <v>80</v>
      </c>
      <c r="U88" s="50" t="s">
        <v>80</v>
      </c>
      <c r="V88" s="50">
        <f t="shared" ref="V88:AS88" si="20">V89+V93</f>
        <v>0</v>
      </c>
      <c r="W88" s="50">
        <f t="shared" si="20"/>
        <v>0</v>
      </c>
      <c r="X88" s="50">
        <f t="shared" si="20"/>
        <v>0</v>
      </c>
      <c r="Y88" s="50">
        <f t="shared" si="20"/>
        <v>0</v>
      </c>
      <c r="Z88" s="50">
        <f t="shared" si="20"/>
        <v>0</v>
      </c>
      <c r="AA88" s="50">
        <f t="shared" si="20"/>
        <v>0</v>
      </c>
      <c r="AB88" s="50">
        <f t="shared" si="20"/>
        <v>0</v>
      </c>
      <c r="AC88" s="50">
        <f t="shared" si="20"/>
        <v>0</v>
      </c>
      <c r="AD88" s="50">
        <f t="shared" si="20"/>
        <v>0</v>
      </c>
      <c r="AE88" s="50">
        <f t="shared" si="20"/>
        <v>0</v>
      </c>
      <c r="AF88" s="50">
        <f t="shared" si="20"/>
        <v>0</v>
      </c>
      <c r="AG88" s="50">
        <f t="shared" si="20"/>
        <v>0</v>
      </c>
      <c r="AH88" s="50">
        <f t="shared" si="20"/>
        <v>0</v>
      </c>
      <c r="AI88" s="50">
        <f t="shared" si="20"/>
        <v>0</v>
      </c>
      <c r="AJ88" s="50">
        <f t="shared" si="20"/>
        <v>0</v>
      </c>
      <c r="AK88" s="50">
        <f t="shared" si="20"/>
        <v>0</v>
      </c>
      <c r="AL88" s="50">
        <f t="shared" si="20"/>
        <v>0</v>
      </c>
      <c r="AM88" s="50">
        <f t="shared" si="20"/>
        <v>0</v>
      </c>
      <c r="AN88" s="50">
        <f t="shared" si="20"/>
        <v>0</v>
      </c>
      <c r="AO88" s="50">
        <f t="shared" si="20"/>
        <v>0</v>
      </c>
      <c r="AP88" s="50">
        <f t="shared" si="20"/>
        <v>0</v>
      </c>
      <c r="AQ88" s="50">
        <f t="shared" si="20"/>
        <v>0</v>
      </c>
      <c r="AR88" s="50">
        <f t="shared" si="20"/>
        <v>0</v>
      </c>
      <c r="AS88" s="50">
        <f t="shared" si="20"/>
        <v>0</v>
      </c>
      <c r="AT88" s="50" t="s">
        <v>80</v>
      </c>
      <c r="AU88" s="50" t="s">
        <v>80</v>
      </c>
      <c r="AV88" s="50" t="s">
        <v>80</v>
      </c>
      <c r="AW88" s="50" t="s">
        <v>80</v>
      </c>
      <c r="AX88" s="50" t="s">
        <v>80</v>
      </c>
      <c r="AY88" s="50" t="s">
        <v>80</v>
      </c>
      <c r="AZ88" s="50" t="s">
        <v>80</v>
      </c>
      <c r="BA88" s="50" t="s">
        <v>80</v>
      </c>
      <c r="BB88" s="50" t="s">
        <v>80</v>
      </c>
      <c r="BC88" s="50"/>
      <c r="BD88" s="50">
        <f>SUM(BD89:BD93)</f>
        <v>0</v>
      </c>
    </row>
    <row r="89" spans="1:56" s="45" customFormat="1" ht="15.6">
      <c r="A89" s="3" t="s">
        <v>41</v>
      </c>
      <c r="B89" s="9" t="s">
        <v>42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7" t="s">
        <v>80</v>
      </c>
      <c r="U89" s="47" t="s">
        <v>80</v>
      </c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 t="s">
        <v>80</v>
      </c>
      <c r="AU89" s="74" t="s">
        <v>80</v>
      </c>
      <c r="AV89" s="74" t="s">
        <v>80</v>
      </c>
      <c r="AW89" s="74" t="s">
        <v>80</v>
      </c>
      <c r="AX89" s="74" t="s">
        <v>80</v>
      </c>
      <c r="AY89" s="74" t="s">
        <v>80</v>
      </c>
      <c r="AZ89" s="74" t="s">
        <v>80</v>
      </c>
      <c r="BA89" s="74" t="s">
        <v>80</v>
      </c>
      <c r="BB89" s="74" t="s">
        <v>80</v>
      </c>
      <c r="BC89" s="46"/>
      <c r="BD89" s="46">
        <f t="shared" ref="BD89:BD93" si="21">SUM(C89:AT89)</f>
        <v>0</v>
      </c>
    </row>
    <row r="90" spans="1:56" s="45" customFormat="1" ht="15.6">
      <c r="A90" s="3" t="s">
        <v>41</v>
      </c>
      <c r="B90" s="9" t="s">
        <v>160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47"/>
      <c r="U90" s="47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 t="s">
        <v>80</v>
      </c>
      <c r="AU90" s="74" t="s">
        <v>80</v>
      </c>
      <c r="AV90" s="74" t="s">
        <v>80</v>
      </c>
      <c r="AW90" s="74" t="s">
        <v>80</v>
      </c>
      <c r="AX90" s="74" t="s">
        <v>80</v>
      </c>
      <c r="AY90" s="74" t="s">
        <v>80</v>
      </c>
      <c r="AZ90" s="74" t="s">
        <v>80</v>
      </c>
      <c r="BA90" s="74" t="s">
        <v>80</v>
      </c>
      <c r="BB90" s="74" t="s">
        <v>80</v>
      </c>
      <c r="BC90" s="74"/>
      <c r="BD90" s="74"/>
    </row>
    <row r="91" spans="1:56" s="45" customFormat="1" ht="15.6">
      <c r="A91" s="3" t="s">
        <v>43</v>
      </c>
      <c r="B91" s="9" t="s">
        <v>44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7" t="s">
        <v>80</v>
      </c>
      <c r="U91" s="47" t="s">
        <v>80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74" t="s">
        <v>80</v>
      </c>
      <c r="AU91" s="74" t="s">
        <v>80</v>
      </c>
      <c r="AV91" s="74" t="s">
        <v>80</v>
      </c>
      <c r="AW91" s="74" t="s">
        <v>80</v>
      </c>
      <c r="AX91" s="74" t="s">
        <v>80</v>
      </c>
      <c r="AY91" s="74" t="s">
        <v>80</v>
      </c>
      <c r="AZ91" s="74" t="s">
        <v>80</v>
      </c>
      <c r="BA91" s="74" t="s">
        <v>80</v>
      </c>
      <c r="BB91" s="74" t="s">
        <v>80</v>
      </c>
      <c r="BC91" s="46"/>
      <c r="BD91" s="46">
        <f t="shared" si="21"/>
        <v>0</v>
      </c>
    </row>
    <row r="92" spans="1:56" s="45" customFormat="1" ht="31.2">
      <c r="A92" s="3" t="s">
        <v>43</v>
      </c>
      <c r="B92" s="9" t="s">
        <v>161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47"/>
      <c r="U92" s="47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 t="s">
        <v>80</v>
      </c>
      <c r="AU92" s="74" t="s">
        <v>80</v>
      </c>
      <c r="AV92" s="74" t="s">
        <v>80</v>
      </c>
      <c r="AW92" s="74" t="s">
        <v>80</v>
      </c>
      <c r="AX92" s="74" t="s">
        <v>80</v>
      </c>
      <c r="AY92" s="74" t="s">
        <v>80</v>
      </c>
      <c r="AZ92" s="74" t="s">
        <v>80</v>
      </c>
      <c r="BA92" s="74" t="s">
        <v>80</v>
      </c>
      <c r="BB92" s="74" t="s">
        <v>80</v>
      </c>
      <c r="BC92" s="74"/>
      <c r="BD92" s="74"/>
    </row>
    <row r="93" spans="1:56" s="45" customFormat="1" ht="15.6">
      <c r="A93" s="3" t="s">
        <v>45</v>
      </c>
      <c r="B93" s="9" t="s">
        <v>88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7" t="s">
        <v>80</v>
      </c>
      <c r="U93" s="47" t="s">
        <v>80</v>
      </c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 t="s">
        <v>80</v>
      </c>
      <c r="AU93" s="46" t="s">
        <v>80</v>
      </c>
      <c r="AV93" s="46" t="s">
        <v>80</v>
      </c>
      <c r="AW93" s="46" t="s">
        <v>80</v>
      </c>
      <c r="AX93" s="46" t="s">
        <v>80</v>
      </c>
      <c r="AY93" s="46" t="s">
        <v>80</v>
      </c>
      <c r="AZ93" s="46" t="s">
        <v>80</v>
      </c>
      <c r="BA93" s="46" t="s">
        <v>80</v>
      </c>
      <c r="BB93" s="46" t="s">
        <v>80</v>
      </c>
      <c r="BC93" s="46"/>
      <c r="BD93" s="46">
        <f t="shared" si="21"/>
        <v>0</v>
      </c>
    </row>
    <row r="94" spans="1:56" s="45" customFormat="1" ht="15.6">
      <c r="A94" s="7" t="s">
        <v>46</v>
      </c>
      <c r="B94" s="8" t="s">
        <v>47</v>
      </c>
      <c r="C94" s="50">
        <f>C95+C97+C99</f>
        <v>0</v>
      </c>
      <c r="D94" s="50">
        <f t="shared" ref="D94:S94" si="22">D95+D97+D99</f>
        <v>0</v>
      </c>
      <c r="E94" s="50">
        <f t="shared" si="22"/>
        <v>0</v>
      </c>
      <c r="F94" s="50">
        <f t="shared" si="22"/>
        <v>0</v>
      </c>
      <c r="G94" s="50">
        <f t="shared" si="22"/>
        <v>0</v>
      </c>
      <c r="H94" s="50">
        <f t="shared" si="22"/>
        <v>0</v>
      </c>
      <c r="I94" s="50">
        <f t="shared" si="22"/>
        <v>0</v>
      </c>
      <c r="J94" s="50">
        <f t="shared" si="22"/>
        <v>0</v>
      </c>
      <c r="K94" s="50">
        <f t="shared" si="22"/>
        <v>0</v>
      </c>
      <c r="L94" s="50">
        <f t="shared" si="22"/>
        <v>0</v>
      </c>
      <c r="M94" s="50">
        <f t="shared" si="22"/>
        <v>0</v>
      </c>
      <c r="N94" s="50">
        <f t="shared" si="22"/>
        <v>0</v>
      </c>
      <c r="O94" s="50">
        <f t="shared" si="22"/>
        <v>0</v>
      </c>
      <c r="P94" s="50">
        <f t="shared" si="22"/>
        <v>0</v>
      </c>
      <c r="Q94" s="50">
        <f t="shared" si="22"/>
        <v>0</v>
      </c>
      <c r="R94" s="50">
        <f t="shared" si="22"/>
        <v>0</v>
      </c>
      <c r="S94" s="50">
        <f t="shared" si="22"/>
        <v>0</v>
      </c>
      <c r="T94" s="50" t="s">
        <v>80</v>
      </c>
      <c r="U94" s="50" t="s">
        <v>80</v>
      </c>
      <c r="V94" s="50">
        <f t="shared" ref="V94:AS94" si="23">V95+V97+V99</f>
        <v>0</v>
      </c>
      <c r="W94" s="50">
        <f t="shared" si="23"/>
        <v>0</v>
      </c>
      <c r="X94" s="50">
        <f t="shared" si="23"/>
        <v>0</v>
      </c>
      <c r="Y94" s="50">
        <f t="shared" si="23"/>
        <v>0</v>
      </c>
      <c r="Z94" s="50">
        <f t="shared" si="23"/>
        <v>0</v>
      </c>
      <c r="AA94" s="50">
        <f t="shared" si="23"/>
        <v>0</v>
      </c>
      <c r="AB94" s="50">
        <f t="shared" si="23"/>
        <v>0</v>
      </c>
      <c r="AC94" s="50">
        <f t="shared" si="23"/>
        <v>0</v>
      </c>
      <c r="AD94" s="50">
        <f t="shared" si="23"/>
        <v>0</v>
      </c>
      <c r="AE94" s="50">
        <f t="shared" si="23"/>
        <v>0</v>
      </c>
      <c r="AF94" s="50">
        <f t="shared" si="23"/>
        <v>0</v>
      </c>
      <c r="AG94" s="50">
        <f t="shared" si="23"/>
        <v>0</v>
      </c>
      <c r="AH94" s="50">
        <f t="shared" si="23"/>
        <v>0</v>
      </c>
      <c r="AI94" s="50">
        <f t="shared" si="23"/>
        <v>0</v>
      </c>
      <c r="AJ94" s="50">
        <f t="shared" si="23"/>
        <v>0</v>
      </c>
      <c r="AK94" s="50">
        <f t="shared" si="23"/>
        <v>0</v>
      </c>
      <c r="AL94" s="50">
        <f t="shared" si="23"/>
        <v>0</v>
      </c>
      <c r="AM94" s="50">
        <f t="shared" si="23"/>
        <v>0</v>
      </c>
      <c r="AN94" s="50">
        <f t="shared" si="23"/>
        <v>0</v>
      </c>
      <c r="AO94" s="50">
        <f t="shared" si="23"/>
        <v>0</v>
      </c>
      <c r="AP94" s="50">
        <f t="shared" si="23"/>
        <v>0</v>
      </c>
      <c r="AQ94" s="50">
        <f t="shared" si="23"/>
        <v>0</v>
      </c>
      <c r="AR94" s="50">
        <f t="shared" si="23"/>
        <v>0</v>
      </c>
      <c r="AS94" s="50">
        <f t="shared" si="23"/>
        <v>0</v>
      </c>
      <c r="AT94" s="50" t="s">
        <v>80</v>
      </c>
      <c r="AU94" s="50" t="s">
        <v>80</v>
      </c>
      <c r="AV94" s="50" t="s">
        <v>80</v>
      </c>
      <c r="AW94" s="50" t="s">
        <v>80</v>
      </c>
      <c r="AX94" s="50" t="s">
        <v>80</v>
      </c>
      <c r="AY94" s="50" t="s">
        <v>80</v>
      </c>
      <c r="AZ94" s="50" t="s">
        <v>80</v>
      </c>
      <c r="BA94" s="50" t="s">
        <v>80</v>
      </c>
      <c r="BB94" s="50" t="s">
        <v>80</v>
      </c>
      <c r="BC94" s="50"/>
      <c r="BD94" s="50">
        <f>SUM(BD97:BD99)</f>
        <v>0</v>
      </c>
    </row>
    <row r="95" spans="1:56" s="45" customFormat="1" ht="15.6">
      <c r="A95" s="3" t="s">
        <v>48</v>
      </c>
      <c r="B95" s="9" t="s">
        <v>49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7" t="s">
        <v>80</v>
      </c>
      <c r="U95" s="47" t="s">
        <v>80</v>
      </c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 t="s">
        <v>80</v>
      </c>
      <c r="AU95" s="74" t="s">
        <v>80</v>
      </c>
      <c r="AV95" s="74" t="s">
        <v>80</v>
      </c>
      <c r="AW95" s="74" t="s">
        <v>80</v>
      </c>
      <c r="AX95" s="74" t="s">
        <v>80</v>
      </c>
      <c r="AY95" s="74" t="s">
        <v>80</v>
      </c>
      <c r="AZ95" s="74" t="s">
        <v>80</v>
      </c>
      <c r="BA95" s="74" t="s">
        <v>80</v>
      </c>
      <c r="BB95" s="74" t="s">
        <v>80</v>
      </c>
      <c r="BC95" s="46"/>
      <c r="BD95" s="46">
        <f t="shared" ref="BD95:BD99" si="24">SUM(C95:AT95)</f>
        <v>0</v>
      </c>
    </row>
    <row r="96" spans="1:56" s="45" customFormat="1" ht="15.6">
      <c r="A96" s="3" t="s">
        <v>48</v>
      </c>
      <c r="B96" s="9" t="s">
        <v>162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47"/>
      <c r="U96" s="47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 t="s">
        <v>80</v>
      </c>
      <c r="AU96" s="74" t="s">
        <v>80</v>
      </c>
      <c r="AV96" s="74" t="s">
        <v>80</v>
      </c>
      <c r="AW96" s="74" t="s">
        <v>80</v>
      </c>
      <c r="AX96" s="74" t="s">
        <v>80</v>
      </c>
      <c r="AY96" s="74" t="s">
        <v>80</v>
      </c>
      <c r="AZ96" s="74" t="s">
        <v>80</v>
      </c>
      <c r="BA96" s="74" t="s">
        <v>80</v>
      </c>
      <c r="BB96" s="74" t="s">
        <v>80</v>
      </c>
      <c r="BC96" s="74"/>
      <c r="BD96" s="74"/>
    </row>
    <row r="97" spans="1:56" s="45" customFormat="1" ht="15.6">
      <c r="A97" s="3" t="s">
        <v>50</v>
      </c>
      <c r="B97" s="9" t="s">
        <v>51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7" t="s">
        <v>80</v>
      </c>
      <c r="U97" s="47" t="s">
        <v>80</v>
      </c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74" t="s">
        <v>80</v>
      </c>
      <c r="AU97" s="74" t="s">
        <v>80</v>
      </c>
      <c r="AV97" s="74" t="s">
        <v>80</v>
      </c>
      <c r="AW97" s="74" t="s">
        <v>80</v>
      </c>
      <c r="AX97" s="74" t="s">
        <v>80</v>
      </c>
      <c r="AY97" s="74" t="s">
        <v>80</v>
      </c>
      <c r="AZ97" s="74" t="s">
        <v>80</v>
      </c>
      <c r="BA97" s="74" t="s">
        <v>80</v>
      </c>
      <c r="BB97" s="74" t="s">
        <v>80</v>
      </c>
      <c r="BC97" s="46"/>
      <c r="BD97" s="46">
        <f t="shared" si="24"/>
        <v>0</v>
      </c>
    </row>
    <row r="98" spans="1:56" s="45" customFormat="1" ht="15.6">
      <c r="A98" s="3" t="s">
        <v>50</v>
      </c>
      <c r="B98" s="9" t="s">
        <v>184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47"/>
      <c r="U98" s="47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 t="s">
        <v>80</v>
      </c>
      <c r="AU98" s="74" t="s">
        <v>80</v>
      </c>
      <c r="AV98" s="74" t="s">
        <v>80</v>
      </c>
      <c r="AW98" s="74" t="s">
        <v>80</v>
      </c>
      <c r="AX98" s="74" t="s">
        <v>80</v>
      </c>
      <c r="AY98" s="74" t="s">
        <v>80</v>
      </c>
      <c r="AZ98" s="74" t="s">
        <v>80</v>
      </c>
      <c r="BA98" s="74" t="s">
        <v>80</v>
      </c>
      <c r="BB98" s="74" t="s">
        <v>80</v>
      </c>
      <c r="BC98" s="74"/>
      <c r="BD98" s="74"/>
    </row>
    <row r="99" spans="1:56" s="45" customFormat="1" ht="15.6">
      <c r="A99" s="3" t="s">
        <v>53</v>
      </c>
      <c r="B99" s="9" t="s">
        <v>88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7" t="s">
        <v>80</v>
      </c>
      <c r="U99" s="47" t="s">
        <v>80</v>
      </c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 t="s">
        <v>80</v>
      </c>
      <c r="AU99" s="46" t="s">
        <v>80</v>
      </c>
      <c r="AV99" s="46" t="s">
        <v>80</v>
      </c>
      <c r="AW99" s="46" t="s">
        <v>80</v>
      </c>
      <c r="AX99" s="46" t="s">
        <v>80</v>
      </c>
      <c r="AY99" s="46" t="s">
        <v>80</v>
      </c>
      <c r="AZ99" s="46" t="s">
        <v>80</v>
      </c>
      <c r="BA99" s="46" t="s">
        <v>80</v>
      </c>
      <c r="BB99" s="46" t="s">
        <v>80</v>
      </c>
      <c r="BC99" s="46"/>
      <c r="BD99" s="46">
        <f t="shared" si="24"/>
        <v>0</v>
      </c>
    </row>
    <row r="100" spans="1:56" s="45" customFormat="1" ht="15.6">
      <c r="A100" s="10" t="s">
        <v>54</v>
      </c>
      <c r="B100" s="8" t="s">
        <v>55</v>
      </c>
      <c r="C100" s="50">
        <f>C101+C104</f>
        <v>0</v>
      </c>
      <c r="D100" s="50">
        <f t="shared" ref="D100:S100" si="25">D101+D104</f>
        <v>0</v>
      </c>
      <c r="E100" s="50">
        <f t="shared" si="25"/>
        <v>0</v>
      </c>
      <c r="F100" s="50">
        <f t="shared" si="25"/>
        <v>0</v>
      </c>
      <c r="G100" s="50">
        <f t="shared" si="25"/>
        <v>0</v>
      </c>
      <c r="H100" s="50">
        <f t="shared" si="25"/>
        <v>0</v>
      </c>
      <c r="I100" s="50">
        <f t="shared" si="25"/>
        <v>0</v>
      </c>
      <c r="J100" s="50">
        <f t="shared" si="25"/>
        <v>0</v>
      </c>
      <c r="K100" s="50">
        <f t="shared" si="25"/>
        <v>0</v>
      </c>
      <c r="L100" s="50">
        <f t="shared" si="25"/>
        <v>0</v>
      </c>
      <c r="M100" s="50">
        <f t="shared" si="25"/>
        <v>0</v>
      </c>
      <c r="N100" s="50">
        <f t="shared" si="25"/>
        <v>0</v>
      </c>
      <c r="O100" s="50">
        <f t="shared" si="25"/>
        <v>0</v>
      </c>
      <c r="P100" s="50">
        <f t="shared" si="25"/>
        <v>0</v>
      </c>
      <c r="Q100" s="50">
        <f t="shared" si="25"/>
        <v>0</v>
      </c>
      <c r="R100" s="50">
        <f t="shared" si="25"/>
        <v>0</v>
      </c>
      <c r="S100" s="50">
        <f t="shared" si="25"/>
        <v>0</v>
      </c>
      <c r="T100" s="50" t="s">
        <v>80</v>
      </c>
      <c r="U100" s="50" t="s">
        <v>80</v>
      </c>
      <c r="V100" s="50">
        <f>V101+V104</f>
        <v>0</v>
      </c>
      <c r="W100" s="50">
        <f t="shared" ref="W100:AL100" si="26">W101+W104</f>
        <v>0</v>
      </c>
      <c r="X100" s="50">
        <f t="shared" si="26"/>
        <v>0</v>
      </c>
      <c r="Y100" s="50">
        <f t="shared" si="26"/>
        <v>0</v>
      </c>
      <c r="Z100" s="50">
        <f t="shared" si="26"/>
        <v>0</v>
      </c>
      <c r="AA100" s="50">
        <f t="shared" si="26"/>
        <v>0</v>
      </c>
      <c r="AB100" s="50">
        <f t="shared" si="26"/>
        <v>0</v>
      </c>
      <c r="AC100" s="50">
        <f t="shared" si="26"/>
        <v>0</v>
      </c>
      <c r="AD100" s="50">
        <f t="shared" si="26"/>
        <v>0</v>
      </c>
      <c r="AE100" s="50">
        <f t="shared" si="26"/>
        <v>0</v>
      </c>
      <c r="AF100" s="50">
        <f t="shared" si="26"/>
        <v>0</v>
      </c>
      <c r="AG100" s="50">
        <f t="shared" si="26"/>
        <v>0</v>
      </c>
      <c r="AH100" s="50">
        <f t="shared" si="26"/>
        <v>0</v>
      </c>
      <c r="AI100" s="50">
        <f t="shared" si="26"/>
        <v>0</v>
      </c>
      <c r="AJ100" s="50">
        <f t="shared" si="26"/>
        <v>0</v>
      </c>
      <c r="AK100" s="50">
        <f t="shared" si="26"/>
        <v>0</v>
      </c>
      <c r="AL100" s="50">
        <f t="shared" si="26"/>
        <v>0</v>
      </c>
      <c r="AM100" s="50">
        <f>AM101+AM104</f>
        <v>0</v>
      </c>
      <c r="AN100" s="50">
        <f t="shared" ref="AN100:AS100" si="27">AN101+AN104</f>
        <v>0</v>
      </c>
      <c r="AO100" s="50">
        <f t="shared" si="27"/>
        <v>0</v>
      </c>
      <c r="AP100" s="50">
        <f t="shared" si="27"/>
        <v>0</v>
      </c>
      <c r="AQ100" s="50">
        <f t="shared" si="27"/>
        <v>0</v>
      </c>
      <c r="AR100" s="50">
        <f t="shared" si="27"/>
        <v>0</v>
      </c>
      <c r="AS100" s="50">
        <f t="shared" si="27"/>
        <v>0</v>
      </c>
      <c r="AT100" s="50" t="s">
        <v>80</v>
      </c>
      <c r="AU100" s="50" t="s">
        <v>80</v>
      </c>
      <c r="AV100" s="50" t="s">
        <v>80</v>
      </c>
      <c r="AW100" s="50" t="s">
        <v>80</v>
      </c>
      <c r="AX100" s="50" t="s">
        <v>80</v>
      </c>
      <c r="AY100" s="50" t="s">
        <v>80</v>
      </c>
      <c r="AZ100" s="50" t="s">
        <v>80</v>
      </c>
      <c r="BA100" s="50" t="s">
        <v>80</v>
      </c>
      <c r="BB100" s="50" t="s">
        <v>80</v>
      </c>
      <c r="BC100" s="50"/>
      <c r="BD100" s="50">
        <f>SUM(BD101:BD104)</f>
        <v>0</v>
      </c>
    </row>
    <row r="101" spans="1:56" s="45" customFormat="1" ht="15.6">
      <c r="A101" s="5" t="s">
        <v>56</v>
      </c>
      <c r="B101" s="9" t="s">
        <v>57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7" t="s">
        <v>80</v>
      </c>
      <c r="U101" s="47" t="s">
        <v>80</v>
      </c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 t="s">
        <v>80</v>
      </c>
      <c r="AU101" s="74" t="s">
        <v>80</v>
      </c>
      <c r="AV101" s="74" t="s">
        <v>80</v>
      </c>
      <c r="AW101" s="74" t="s">
        <v>80</v>
      </c>
      <c r="AX101" s="74" t="s">
        <v>80</v>
      </c>
      <c r="AY101" s="74" t="s">
        <v>80</v>
      </c>
      <c r="AZ101" s="74" t="s">
        <v>80</v>
      </c>
      <c r="BA101" s="74" t="s">
        <v>80</v>
      </c>
      <c r="BB101" s="74" t="s">
        <v>80</v>
      </c>
      <c r="BC101" s="46"/>
      <c r="BD101" s="46">
        <f t="shared" ref="BD101:BD104" si="28">SUM(C101:AT101)</f>
        <v>0</v>
      </c>
    </row>
    <row r="102" spans="1:56" s="45" customFormat="1" ht="31.2">
      <c r="A102" s="5" t="s">
        <v>56</v>
      </c>
      <c r="B102" s="9" t="s">
        <v>163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47"/>
      <c r="U102" s="47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 t="s">
        <v>80</v>
      </c>
      <c r="AU102" s="74" t="s">
        <v>80</v>
      </c>
      <c r="AV102" s="74" t="s">
        <v>80</v>
      </c>
      <c r="AW102" s="74" t="s">
        <v>80</v>
      </c>
      <c r="AX102" s="74" t="s">
        <v>80</v>
      </c>
      <c r="AY102" s="74" t="s">
        <v>80</v>
      </c>
      <c r="AZ102" s="74" t="s">
        <v>80</v>
      </c>
      <c r="BA102" s="74" t="s">
        <v>80</v>
      </c>
      <c r="BB102" s="74" t="s">
        <v>80</v>
      </c>
      <c r="BC102" s="74"/>
      <c r="BD102" s="74"/>
    </row>
    <row r="103" spans="1:56" s="45" customFormat="1" ht="15.6">
      <c r="A103" s="5" t="s">
        <v>96</v>
      </c>
      <c r="B103" s="9" t="s">
        <v>52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7" t="s">
        <v>80</v>
      </c>
      <c r="U103" s="47" t="s">
        <v>80</v>
      </c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 t="s">
        <v>80</v>
      </c>
      <c r="AU103" s="46" t="s">
        <v>80</v>
      </c>
      <c r="AV103" s="46" t="s">
        <v>80</v>
      </c>
      <c r="AW103" s="46" t="s">
        <v>80</v>
      </c>
      <c r="AX103" s="46" t="s">
        <v>80</v>
      </c>
      <c r="AY103" s="46" t="s">
        <v>80</v>
      </c>
      <c r="AZ103" s="46" t="s">
        <v>80</v>
      </c>
      <c r="BA103" s="46" t="s">
        <v>80</v>
      </c>
      <c r="BB103" s="46" t="s">
        <v>80</v>
      </c>
      <c r="BC103" s="46"/>
      <c r="BD103" s="46">
        <f t="shared" si="28"/>
        <v>0</v>
      </c>
    </row>
    <row r="104" spans="1:56" s="45" customFormat="1" ht="15.6">
      <c r="A104" s="5" t="s">
        <v>58</v>
      </c>
      <c r="B104" s="9" t="s">
        <v>88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7" t="s">
        <v>80</v>
      </c>
      <c r="U104" s="47" t="s">
        <v>80</v>
      </c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 t="s">
        <v>80</v>
      </c>
      <c r="AU104" s="46" t="s">
        <v>80</v>
      </c>
      <c r="AV104" s="46" t="s">
        <v>80</v>
      </c>
      <c r="AW104" s="46" t="s">
        <v>80</v>
      </c>
      <c r="AX104" s="46" t="s">
        <v>80</v>
      </c>
      <c r="AY104" s="46" t="s">
        <v>80</v>
      </c>
      <c r="AZ104" s="46" t="s">
        <v>80</v>
      </c>
      <c r="BA104" s="46" t="s">
        <v>80</v>
      </c>
      <c r="BB104" s="46" t="s">
        <v>80</v>
      </c>
      <c r="BC104" s="46"/>
      <c r="BD104" s="46">
        <f t="shared" si="28"/>
        <v>0</v>
      </c>
    </row>
    <row r="105" spans="1:56" s="45" customFormat="1" ht="15.6">
      <c r="A105" s="10" t="s">
        <v>59</v>
      </c>
      <c r="B105" s="8" t="s">
        <v>85</v>
      </c>
      <c r="C105" s="50">
        <f>C106+C108</f>
        <v>0</v>
      </c>
      <c r="D105" s="50">
        <f t="shared" ref="D105:S105" si="29">D106+D108</f>
        <v>0</v>
      </c>
      <c r="E105" s="50">
        <f t="shared" si="29"/>
        <v>0</v>
      </c>
      <c r="F105" s="50">
        <f t="shared" si="29"/>
        <v>0</v>
      </c>
      <c r="G105" s="50">
        <f t="shared" si="29"/>
        <v>0</v>
      </c>
      <c r="H105" s="50">
        <f t="shared" si="29"/>
        <v>0</v>
      </c>
      <c r="I105" s="50">
        <f t="shared" si="29"/>
        <v>0</v>
      </c>
      <c r="J105" s="50">
        <f t="shared" si="29"/>
        <v>0</v>
      </c>
      <c r="K105" s="50">
        <f t="shared" si="29"/>
        <v>0</v>
      </c>
      <c r="L105" s="50">
        <f t="shared" si="29"/>
        <v>0</v>
      </c>
      <c r="M105" s="50">
        <f t="shared" si="29"/>
        <v>0</v>
      </c>
      <c r="N105" s="50">
        <f t="shared" si="29"/>
        <v>0</v>
      </c>
      <c r="O105" s="50">
        <f t="shared" si="29"/>
        <v>0</v>
      </c>
      <c r="P105" s="50">
        <f t="shared" si="29"/>
        <v>0</v>
      </c>
      <c r="Q105" s="50">
        <f t="shared" si="29"/>
        <v>0</v>
      </c>
      <c r="R105" s="50">
        <f t="shared" si="29"/>
        <v>0</v>
      </c>
      <c r="S105" s="50">
        <f t="shared" si="29"/>
        <v>0</v>
      </c>
      <c r="T105" s="50" t="s">
        <v>80</v>
      </c>
      <c r="U105" s="50" t="s">
        <v>80</v>
      </c>
      <c r="V105" s="50">
        <f>V106+V108</f>
        <v>0</v>
      </c>
      <c r="W105" s="50">
        <f t="shared" ref="W105:AS105" si="30">W106+W108</f>
        <v>0</v>
      </c>
      <c r="X105" s="50">
        <f t="shared" si="30"/>
        <v>0</v>
      </c>
      <c r="Y105" s="50">
        <f t="shared" si="30"/>
        <v>0</v>
      </c>
      <c r="Z105" s="50">
        <f t="shared" si="30"/>
        <v>0</v>
      </c>
      <c r="AA105" s="50">
        <f t="shared" si="30"/>
        <v>0</v>
      </c>
      <c r="AB105" s="50">
        <f t="shared" si="30"/>
        <v>0</v>
      </c>
      <c r="AC105" s="50">
        <f t="shared" si="30"/>
        <v>0</v>
      </c>
      <c r="AD105" s="50">
        <f t="shared" si="30"/>
        <v>0</v>
      </c>
      <c r="AE105" s="50">
        <f t="shared" si="30"/>
        <v>0</v>
      </c>
      <c r="AF105" s="50">
        <f t="shared" si="30"/>
        <v>0</v>
      </c>
      <c r="AG105" s="50">
        <f t="shared" si="30"/>
        <v>0</v>
      </c>
      <c r="AH105" s="50">
        <f t="shared" si="30"/>
        <v>0</v>
      </c>
      <c r="AI105" s="50">
        <f t="shared" si="30"/>
        <v>0</v>
      </c>
      <c r="AJ105" s="50">
        <f t="shared" si="30"/>
        <v>0</v>
      </c>
      <c r="AK105" s="50">
        <f t="shared" si="30"/>
        <v>0</v>
      </c>
      <c r="AL105" s="50">
        <f t="shared" si="30"/>
        <v>0</v>
      </c>
      <c r="AM105" s="50">
        <f t="shared" si="30"/>
        <v>0</v>
      </c>
      <c r="AN105" s="50">
        <f t="shared" si="30"/>
        <v>0</v>
      </c>
      <c r="AO105" s="50">
        <f t="shared" si="30"/>
        <v>0</v>
      </c>
      <c r="AP105" s="50">
        <f t="shared" si="30"/>
        <v>0</v>
      </c>
      <c r="AQ105" s="50">
        <f t="shared" si="30"/>
        <v>0</v>
      </c>
      <c r="AR105" s="50">
        <f t="shared" si="30"/>
        <v>0</v>
      </c>
      <c r="AS105" s="50">
        <f t="shared" si="30"/>
        <v>0</v>
      </c>
      <c r="AT105" s="50" t="s">
        <v>80</v>
      </c>
      <c r="AU105" s="50" t="s">
        <v>80</v>
      </c>
      <c r="AV105" s="50" t="s">
        <v>80</v>
      </c>
      <c r="AW105" s="50" t="s">
        <v>80</v>
      </c>
      <c r="AX105" s="50" t="s">
        <v>80</v>
      </c>
      <c r="AY105" s="50" t="s">
        <v>80</v>
      </c>
      <c r="AZ105" s="50" t="s">
        <v>80</v>
      </c>
      <c r="BA105" s="50" t="s">
        <v>80</v>
      </c>
      <c r="BB105" s="50" t="s">
        <v>80</v>
      </c>
      <c r="BC105" s="50"/>
      <c r="BD105" s="50">
        <v>0</v>
      </c>
    </row>
    <row r="106" spans="1:56" s="45" customFormat="1" ht="31.2">
      <c r="A106" s="5" t="s">
        <v>60</v>
      </c>
      <c r="B106" s="11" t="s">
        <v>61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7" t="s">
        <v>80</v>
      </c>
      <c r="U106" s="47" t="s">
        <v>80</v>
      </c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 t="s">
        <v>80</v>
      </c>
      <c r="AU106" s="74" t="s">
        <v>80</v>
      </c>
      <c r="AV106" s="74" t="s">
        <v>80</v>
      </c>
      <c r="AW106" s="74" t="s">
        <v>80</v>
      </c>
      <c r="AX106" s="74" t="s">
        <v>80</v>
      </c>
      <c r="AY106" s="74" t="s">
        <v>80</v>
      </c>
      <c r="AZ106" s="74" t="s">
        <v>80</v>
      </c>
      <c r="BA106" s="74" t="s">
        <v>80</v>
      </c>
      <c r="BB106" s="74" t="s">
        <v>80</v>
      </c>
      <c r="BC106" s="46"/>
      <c r="BD106" s="46">
        <f t="shared" ref="BD106:BD108" si="31">SUM(C106:AT106)</f>
        <v>0</v>
      </c>
    </row>
    <row r="107" spans="1:56" s="45" customFormat="1" ht="31.2">
      <c r="A107" s="5" t="s">
        <v>60</v>
      </c>
      <c r="B107" s="11" t="s">
        <v>171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47"/>
      <c r="U107" s="47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 t="s">
        <v>80</v>
      </c>
      <c r="AU107" s="74" t="s">
        <v>80</v>
      </c>
      <c r="AV107" s="74" t="s">
        <v>80</v>
      </c>
      <c r="AW107" s="74" t="s">
        <v>80</v>
      </c>
      <c r="AX107" s="74" t="s">
        <v>80</v>
      </c>
      <c r="AY107" s="74" t="s">
        <v>80</v>
      </c>
      <c r="AZ107" s="74" t="s">
        <v>80</v>
      </c>
      <c r="BA107" s="74" t="s">
        <v>80</v>
      </c>
      <c r="BB107" s="74" t="s">
        <v>80</v>
      </c>
      <c r="BC107" s="74"/>
      <c r="BD107" s="74"/>
    </row>
    <row r="108" spans="1:56" s="45" customFormat="1" ht="15.6">
      <c r="A108" s="5" t="s">
        <v>62</v>
      </c>
      <c r="B108" s="9" t="s">
        <v>88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7" t="s">
        <v>80</v>
      </c>
      <c r="U108" s="47" t="s">
        <v>80</v>
      </c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74" t="s">
        <v>80</v>
      </c>
      <c r="AU108" s="74" t="s">
        <v>80</v>
      </c>
      <c r="AV108" s="74" t="s">
        <v>80</v>
      </c>
      <c r="AW108" s="74" t="s">
        <v>80</v>
      </c>
      <c r="AX108" s="74" t="s">
        <v>80</v>
      </c>
      <c r="AY108" s="74" t="s">
        <v>80</v>
      </c>
      <c r="AZ108" s="74" t="s">
        <v>80</v>
      </c>
      <c r="BA108" s="74" t="s">
        <v>80</v>
      </c>
      <c r="BB108" s="74" t="s">
        <v>80</v>
      </c>
      <c r="BC108" s="46"/>
      <c r="BD108" s="46">
        <f t="shared" si="31"/>
        <v>0</v>
      </c>
    </row>
    <row r="109" spans="1:56" s="45" customFormat="1" ht="31.2">
      <c r="A109" s="49" t="s">
        <v>63</v>
      </c>
      <c r="B109" s="49" t="s">
        <v>149</v>
      </c>
      <c r="C109" s="50">
        <f t="shared" ref="C109:S109" si="32">C110+C112+C113</f>
        <v>0</v>
      </c>
      <c r="D109" s="50">
        <f t="shared" si="32"/>
        <v>0</v>
      </c>
      <c r="E109" s="50">
        <f t="shared" si="32"/>
        <v>0</v>
      </c>
      <c r="F109" s="50">
        <f t="shared" si="32"/>
        <v>0</v>
      </c>
      <c r="G109" s="50">
        <f t="shared" si="32"/>
        <v>0</v>
      </c>
      <c r="H109" s="50">
        <f t="shared" si="32"/>
        <v>0</v>
      </c>
      <c r="I109" s="50">
        <f t="shared" si="32"/>
        <v>0</v>
      </c>
      <c r="J109" s="50">
        <f t="shared" si="32"/>
        <v>0</v>
      </c>
      <c r="K109" s="50">
        <f t="shared" si="32"/>
        <v>0</v>
      </c>
      <c r="L109" s="50">
        <f t="shared" si="32"/>
        <v>0</v>
      </c>
      <c r="M109" s="50">
        <f t="shared" si="32"/>
        <v>0</v>
      </c>
      <c r="N109" s="50">
        <f t="shared" si="32"/>
        <v>0</v>
      </c>
      <c r="O109" s="50">
        <f t="shared" si="32"/>
        <v>0</v>
      </c>
      <c r="P109" s="50">
        <f t="shared" si="32"/>
        <v>0</v>
      </c>
      <c r="Q109" s="50">
        <f t="shared" si="32"/>
        <v>0</v>
      </c>
      <c r="R109" s="50">
        <f t="shared" si="32"/>
        <v>0</v>
      </c>
      <c r="S109" s="50">
        <f t="shared" si="32"/>
        <v>0</v>
      </c>
      <c r="T109" s="50" t="s">
        <v>80</v>
      </c>
      <c r="U109" s="50" t="s">
        <v>80</v>
      </c>
      <c r="V109" s="50">
        <f t="shared" ref="V109:AS109" si="33">V110+V112+V113</f>
        <v>0</v>
      </c>
      <c r="W109" s="50">
        <f t="shared" si="33"/>
        <v>0</v>
      </c>
      <c r="X109" s="50">
        <f t="shared" si="33"/>
        <v>0</v>
      </c>
      <c r="Y109" s="50">
        <f t="shared" si="33"/>
        <v>0</v>
      </c>
      <c r="Z109" s="50">
        <f t="shared" si="33"/>
        <v>0</v>
      </c>
      <c r="AA109" s="50">
        <f t="shared" si="33"/>
        <v>0</v>
      </c>
      <c r="AB109" s="50">
        <f t="shared" si="33"/>
        <v>0</v>
      </c>
      <c r="AC109" s="50">
        <f t="shared" si="33"/>
        <v>0</v>
      </c>
      <c r="AD109" s="50">
        <f t="shared" si="33"/>
        <v>0</v>
      </c>
      <c r="AE109" s="50">
        <f t="shared" si="33"/>
        <v>0</v>
      </c>
      <c r="AF109" s="50">
        <f t="shared" si="33"/>
        <v>0</v>
      </c>
      <c r="AG109" s="50">
        <f t="shared" si="33"/>
        <v>0</v>
      </c>
      <c r="AH109" s="50">
        <f t="shared" si="33"/>
        <v>0</v>
      </c>
      <c r="AI109" s="50">
        <f t="shared" si="33"/>
        <v>0</v>
      </c>
      <c r="AJ109" s="50">
        <f t="shared" si="33"/>
        <v>0</v>
      </c>
      <c r="AK109" s="50">
        <f t="shared" si="33"/>
        <v>0</v>
      </c>
      <c r="AL109" s="50">
        <f t="shared" si="33"/>
        <v>0</v>
      </c>
      <c r="AM109" s="50">
        <f t="shared" si="33"/>
        <v>0</v>
      </c>
      <c r="AN109" s="50">
        <f t="shared" si="33"/>
        <v>0</v>
      </c>
      <c r="AO109" s="50">
        <f t="shared" si="33"/>
        <v>0</v>
      </c>
      <c r="AP109" s="50">
        <f t="shared" si="33"/>
        <v>0</v>
      </c>
      <c r="AQ109" s="50">
        <f t="shared" si="33"/>
        <v>0</v>
      </c>
      <c r="AR109" s="50">
        <f t="shared" si="33"/>
        <v>0</v>
      </c>
      <c r="AS109" s="50">
        <f t="shared" si="33"/>
        <v>0</v>
      </c>
      <c r="AT109" s="50" t="s">
        <v>80</v>
      </c>
      <c r="AU109" s="50" t="s">
        <v>80</v>
      </c>
      <c r="AV109" s="50" t="s">
        <v>80</v>
      </c>
      <c r="AW109" s="50" t="s">
        <v>80</v>
      </c>
      <c r="AX109" s="50" t="s">
        <v>80</v>
      </c>
      <c r="AY109" s="50" t="s">
        <v>80</v>
      </c>
      <c r="AZ109" s="50" t="s">
        <v>80</v>
      </c>
      <c r="BA109" s="50" t="s">
        <v>80</v>
      </c>
      <c r="BB109" s="50" t="s">
        <v>80</v>
      </c>
      <c r="BC109" s="50"/>
      <c r="BD109" s="50">
        <v>0</v>
      </c>
    </row>
    <row r="110" spans="1:56" s="45" customFormat="1" ht="15.6">
      <c r="A110" s="42" t="s">
        <v>64</v>
      </c>
      <c r="B110" s="42" t="s">
        <v>150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7" t="s">
        <v>80</v>
      </c>
      <c r="U110" s="47" t="s">
        <v>80</v>
      </c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 t="s">
        <v>80</v>
      </c>
      <c r="AU110" s="74" t="s">
        <v>80</v>
      </c>
      <c r="AV110" s="74" t="s">
        <v>80</v>
      </c>
      <c r="AW110" s="74" t="s">
        <v>80</v>
      </c>
      <c r="AX110" s="74" t="s">
        <v>80</v>
      </c>
      <c r="AY110" s="74" t="s">
        <v>80</v>
      </c>
      <c r="AZ110" s="74" t="s">
        <v>80</v>
      </c>
      <c r="BA110" s="74" t="s">
        <v>80</v>
      </c>
      <c r="BB110" s="74" t="s">
        <v>80</v>
      </c>
      <c r="BC110" s="46"/>
      <c r="BD110" s="46">
        <f t="shared" ref="BD110:BD112" si="34">SUM(C110:AT110)</f>
        <v>0</v>
      </c>
    </row>
    <row r="111" spans="1:56" s="45" customFormat="1" ht="15.6">
      <c r="A111" s="5" t="s">
        <v>60</v>
      </c>
      <c r="B111" s="42" t="s">
        <v>167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47"/>
      <c r="U111" s="47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 t="s">
        <v>80</v>
      </c>
      <c r="AU111" s="74" t="s">
        <v>80</v>
      </c>
      <c r="AV111" s="74" t="s">
        <v>80</v>
      </c>
      <c r="AW111" s="74" t="s">
        <v>80</v>
      </c>
      <c r="AX111" s="74" t="s">
        <v>80</v>
      </c>
      <c r="AY111" s="74" t="s">
        <v>80</v>
      </c>
      <c r="AZ111" s="74" t="s">
        <v>80</v>
      </c>
      <c r="BA111" s="74" t="s">
        <v>80</v>
      </c>
      <c r="BB111" s="74" t="s">
        <v>80</v>
      </c>
      <c r="BC111" s="74"/>
      <c r="BD111" s="74"/>
    </row>
    <row r="112" spans="1:56" s="45" customFormat="1" ht="15.6">
      <c r="A112" s="42" t="s">
        <v>65</v>
      </c>
      <c r="B112" s="42" t="s">
        <v>87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7" t="s">
        <v>80</v>
      </c>
      <c r="U112" s="47" t="s">
        <v>80</v>
      </c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 t="s">
        <v>80</v>
      </c>
      <c r="AU112" s="46" t="s">
        <v>80</v>
      </c>
      <c r="AV112" s="46" t="s">
        <v>80</v>
      </c>
      <c r="AW112" s="46" t="s">
        <v>80</v>
      </c>
      <c r="AX112" s="46" t="s">
        <v>80</v>
      </c>
      <c r="AY112" s="46" t="s">
        <v>80</v>
      </c>
      <c r="AZ112" s="46" t="s">
        <v>80</v>
      </c>
      <c r="BA112" s="46" t="s">
        <v>80</v>
      </c>
      <c r="BB112" s="46" t="s">
        <v>80</v>
      </c>
      <c r="BC112" s="46"/>
      <c r="BD112" s="46">
        <f t="shared" si="34"/>
        <v>0</v>
      </c>
    </row>
    <row r="113" spans="1:56" s="45" customFormat="1" ht="15.6">
      <c r="A113" s="42" t="s">
        <v>66</v>
      </c>
      <c r="B113" s="42" t="s">
        <v>88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7" t="s">
        <v>80</v>
      </c>
      <c r="U113" s="47" t="s">
        <v>80</v>
      </c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 t="s">
        <v>80</v>
      </c>
      <c r="AU113" s="46" t="s">
        <v>80</v>
      </c>
      <c r="AV113" s="46" t="s">
        <v>80</v>
      </c>
      <c r="AW113" s="46" t="s">
        <v>80</v>
      </c>
      <c r="AX113" s="46" t="s">
        <v>80</v>
      </c>
      <c r="AY113" s="46" t="s">
        <v>80</v>
      </c>
      <c r="AZ113" s="46" t="s">
        <v>80</v>
      </c>
      <c r="BA113" s="46" t="s">
        <v>80</v>
      </c>
      <c r="BB113" s="46" t="s">
        <v>80</v>
      </c>
      <c r="BC113" s="46"/>
      <c r="BD113" s="46">
        <f>SUM(C113:AT113)</f>
        <v>0</v>
      </c>
    </row>
    <row r="114" spans="1:56" s="53" customFormat="1" ht="16.2">
      <c r="A114" s="51" t="s">
        <v>97</v>
      </c>
      <c r="B114" s="51" t="s">
        <v>98</v>
      </c>
      <c r="C114" s="52">
        <f>C115+C119</f>
        <v>20</v>
      </c>
      <c r="D114" s="52">
        <f t="shared" ref="D114:S114" si="35">D115+D119</f>
        <v>18</v>
      </c>
      <c r="E114" s="52">
        <f t="shared" si="35"/>
        <v>20</v>
      </c>
      <c r="F114" s="52">
        <f t="shared" si="35"/>
        <v>18</v>
      </c>
      <c r="G114" s="52">
        <f t="shared" si="35"/>
        <v>19</v>
      </c>
      <c r="H114" s="52">
        <f t="shared" si="35"/>
        <v>36</v>
      </c>
      <c r="I114" s="52">
        <f t="shared" si="35"/>
        <v>36</v>
      </c>
      <c r="J114" s="52">
        <f t="shared" si="35"/>
        <v>36</v>
      </c>
      <c r="K114" s="52">
        <f t="shared" si="35"/>
        <v>36</v>
      </c>
      <c r="L114" s="52">
        <f t="shared" si="35"/>
        <v>36</v>
      </c>
      <c r="M114" s="52">
        <f t="shared" si="35"/>
        <v>36</v>
      </c>
      <c r="N114" s="52">
        <f t="shared" si="35"/>
        <v>36</v>
      </c>
      <c r="O114" s="52">
        <f t="shared" si="35"/>
        <v>36</v>
      </c>
      <c r="P114" s="52">
        <f t="shared" si="35"/>
        <v>36</v>
      </c>
      <c r="Q114" s="52">
        <f t="shared" si="35"/>
        <v>36</v>
      </c>
      <c r="R114" s="52">
        <f t="shared" si="35"/>
        <v>0</v>
      </c>
      <c r="S114" s="52">
        <f t="shared" si="35"/>
        <v>0</v>
      </c>
      <c r="T114" s="50" t="s">
        <v>80</v>
      </c>
      <c r="U114" s="50" t="s">
        <v>80</v>
      </c>
      <c r="V114" s="52">
        <f>V115+V119</f>
        <v>36</v>
      </c>
      <c r="W114" s="52">
        <f t="shared" ref="W114:AS114" si="36">W115+W119</f>
        <v>0</v>
      </c>
      <c r="X114" s="52">
        <f t="shared" si="36"/>
        <v>0</v>
      </c>
      <c r="Y114" s="52">
        <f t="shared" si="36"/>
        <v>0</v>
      </c>
      <c r="Z114" s="52">
        <f t="shared" si="36"/>
        <v>0</v>
      </c>
      <c r="AA114" s="52">
        <f t="shared" si="36"/>
        <v>36</v>
      </c>
      <c r="AB114" s="52">
        <f t="shared" si="36"/>
        <v>36</v>
      </c>
      <c r="AC114" s="52">
        <f t="shared" si="36"/>
        <v>0</v>
      </c>
      <c r="AD114" s="52">
        <f t="shared" si="36"/>
        <v>0</v>
      </c>
      <c r="AE114" s="52">
        <f t="shared" si="36"/>
        <v>0</v>
      </c>
      <c r="AF114" s="52">
        <f t="shared" si="36"/>
        <v>0</v>
      </c>
      <c r="AG114" s="52">
        <f t="shared" si="36"/>
        <v>0</v>
      </c>
      <c r="AH114" s="52">
        <f t="shared" si="36"/>
        <v>0</v>
      </c>
      <c r="AI114" s="52">
        <f t="shared" si="36"/>
        <v>0</v>
      </c>
      <c r="AJ114" s="52">
        <f t="shared" si="36"/>
        <v>0</v>
      </c>
      <c r="AK114" s="52">
        <f t="shared" si="36"/>
        <v>0</v>
      </c>
      <c r="AL114" s="52">
        <f t="shared" si="36"/>
        <v>0</v>
      </c>
      <c r="AM114" s="52">
        <f t="shared" si="36"/>
        <v>0</v>
      </c>
      <c r="AN114" s="52">
        <f t="shared" si="36"/>
        <v>0</v>
      </c>
      <c r="AO114" s="52">
        <f t="shared" si="36"/>
        <v>0</v>
      </c>
      <c r="AP114" s="52">
        <f t="shared" si="36"/>
        <v>0</v>
      </c>
      <c r="AQ114" s="52">
        <f t="shared" si="36"/>
        <v>0</v>
      </c>
      <c r="AR114" s="52">
        <f t="shared" si="36"/>
        <v>0</v>
      </c>
      <c r="AS114" s="52">
        <f t="shared" si="36"/>
        <v>0</v>
      </c>
      <c r="AT114" s="50" t="s">
        <v>80</v>
      </c>
      <c r="AU114" s="50" t="s">
        <v>80</v>
      </c>
      <c r="AV114" s="50" t="s">
        <v>80</v>
      </c>
      <c r="AW114" s="50" t="s">
        <v>80</v>
      </c>
      <c r="AX114" s="50" t="s">
        <v>80</v>
      </c>
      <c r="AY114" s="50" t="s">
        <v>80</v>
      </c>
      <c r="AZ114" s="50" t="s">
        <v>80</v>
      </c>
      <c r="BA114" s="50" t="s">
        <v>80</v>
      </c>
      <c r="BB114" s="50" t="s">
        <v>80</v>
      </c>
      <c r="BC114" s="50"/>
      <c r="BD114" s="50">
        <f>BD119</f>
        <v>815</v>
      </c>
    </row>
    <row r="115" spans="1:56" s="55" customFormat="1" ht="15.6">
      <c r="A115" s="12" t="s">
        <v>95</v>
      </c>
      <c r="B115" s="43" t="s">
        <v>173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54" t="s">
        <v>80</v>
      </c>
      <c r="U115" s="54" t="s">
        <v>80</v>
      </c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 t="s">
        <v>80</v>
      </c>
      <c r="AU115" s="4" t="s">
        <v>80</v>
      </c>
      <c r="AV115" s="4" t="s">
        <v>80</v>
      </c>
      <c r="AW115" s="4" t="s">
        <v>80</v>
      </c>
      <c r="AX115" s="4" t="s">
        <v>80</v>
      </c>
      <c r="AY115" s="4" t="s">
        <v>80</v>
      </c>
      <c r="AZ115" s="4" t="s">
        <v>80</v>
      </c>
      <c r="BA115" s="4" t="s">
        <v>80</v>
      </c>
      <c r="BB115" s="4" t="s">
        <v>80</v>
      </c>
      <c r="BC115" s="4"/>
      <c r="BD115" s="4">
        <f t="shared" ref="BD115:BD125" si="37">SUM(C115:AT115)</f>
        <v>0</v>
      </c>
    </row>
    <row r="116" spans="1:56" s="55" customFormat="1" ht="15.6">
      <c r="A116" s="12" t="s">
        <v>95</v>
      </c>
      <c r="B116" s="43" t="s">
        <v>168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54"/>
      <c r="U116" s="5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 t="s">
        <v>80</v>
      </c>
      <c r="AU116" s="4" t="s">
        <v>80</v>
      </c>
      <c r="AV116" s="4" t="s">
        <v>80</v>
      </c>
      <c r="AW116" s="4" t="s">
        <v>80</v>
      </c>
      <c r="AX116" s="4" t="s">
        <v>80</v>
      </c>
      <c r="AY116" s="4" t="s">
        <v>80</v>
      </c>
      <c r="AZ116" s="4" t="s">
        <v>80</v>
      </c>
      <c r="BA116" s="4" t="s">
        <v>80</v>
      </c>
      <c r="BB116" s="4" t="s">
        <v>80</v>
      </c>
      <c r="BC116" s="4"/>
      <c r="BD116" s="4"/>
    </row>
    <row r="117" spans="1:56" s="45" customFormat="1" ht="15.6">
      <c r="A117" s="42" t="s">
        <v>172</v>
      </c>
      <c r="B117" s="42" t="s">
        <v>152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7" t="s">
        <v>80</v>
      </c>
      <c r="U117" s="47" t="s">
        <v>80</v>
      </c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" t="s">
        <v>80</v>
      </c>
      <c r="AU117" s="4" t="s">
        <v>80</v>
      </c>
      <c r="AV117" s="4" t="s">
        <v>80</v>
      </c>
      <c r="AW117" s="4" t="s">
        <v>80</v>
      </c>
      <c r="AX117" s="4" t="s">
        <v>80</v>
      </c>
      <c r="AY117" s="4" t="s">
        <v>80</v>
      </c>
      <c r="AZ117" s="4" t="s">
        <v>80</v>
      </c>
      <c r="BA117" s="4" t="s">
        <v>80</v>
      </c>
      <c r="BB117" s="4" t="s">
        <v>80</v>
      </c>
      <c r="BC117" s="46"/>
      <c r="BD117" s="46">
        <f t="shared" si="37"/>
        <v>0</v>
      </c>
    </row>
    <row r="118" spans="1:56" s="45" customFormat="1" ht="15.6">
      <c r="A118" s="42" t="s">
        <v>172</v>
      </c>
      <c r="B118" s="42" t="s">
        <v>166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47"/>
      <c r="U118" s="47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4" t="s">
        <v>80</v>
      </c>
      <c r="AU118" s="4" t="s">
        <v>80</v>
      </c>
      <c r="AV118" s="4" t="s">
        <v>80</v>
      </c>
      <c r="AW118" s="4" t="s">
        <v>80</v>
      </c>
      <c r="AX118" s="4" t="s">
        <v>80</v>
      </c>
      <c r="AY118" s="4" t="s">
        <v>80</v>
      </c>
      <c r="AZ118" s="4" t="s">
        <v>80</v>
      </c>
      <c r="BA118" s="4" t="s">
        <v>80</v>
      </c>
      <c r="BB118" s="4" t="s">
        <v>80</v>
      </c>
      <c r="BC118" s="74"/>
      <c r="BD118" s="74"/>
    </row>
    <row r="119" spans="1:56" s="45" customFormat="1" ht="31.2">
      <c r="A119" s="49" t="s">
        <v>102</v>
      </c>
      <c r="B119" s="49" t="s">
        <v>174</v>
      </c>
      <c r="C119" s="50">
        <f>C120+C122+C123</f>
        <v>20</v>
      </c>
      <c r="D119" s="50">
        <f t="shared" ref="D119:S119" si="38">D120+D122+D123</f>
        <v>18</v>
      </c>
      <c r="E119" s="50">
        <f t="shared" si="38"/>
        <v>20</v>
      </c>
      <c r="F119" s="50">
        <f t="shared" si="38"/>
        <v>18</v>
      </c>
      <c r="G119" s="50">
        <f t="shared" si="38"/>
        <v>19</v>
      </c>
      <c r="H119" s="50">
        <f t="shared" si="38"/>
        <v>36</v>
      </c>
      <c r="I119" s="50">
        <f t="shared" si="38"/>
        <v>36</v>
      </c>
      <c r="J119" s="50">
        <f t="shared" si="38"/>
        <v>36</v>
      </c>
      <c r="K119" s="50">
        <f>K125</f>
        <v>36</v>
      </c>
      <c r="L119" s="50">
        <f t="shared" si="38"/>
        <v>36</v>
      </c>
      <c r="M119" s="50">
        <f t="shared" si="38"/>
        <v>36</v>
      </c>
      <c r="N119" s="50">
        <f t="shared" si="38"/>
        <v>36</v>
      </c>
      <c r="O119" s="50">
        <f t="shared" si="38"/>
        <v>36</v>
      </c>
      <c r="P119" s="50">
        <f t="shared" si="38"/>
        <v>36</v>
      </c>
      <c r="Q119" s="50">
        <f t="shared" si="38"/>
        <v>36</v>
      </c>
      <c r="R119" s="50">
        <f t="shared" si="38"/>
        <v>0</v>
      </c>
      <c r="S119" s="50">
        <f t="shared" si="38"/>
        <v>0</v>
      </c>
      <c r="T119" s="50" t="s">
        <v>80</v>
      </c>
      <c r="U119" s="50" t="s">
        <v>80</v>
      </c>
      <c r="V119" s="50">
        <f>V124</f>
        <v>36</v>
      </c>
      <c r="W119" s="50">
        <f>W124</f>
        <v>0</v>
      </c>
      <c r="X119" s="50">
        <f>X124</f>
        <v>0</v>
      </c>
      <c r="Y119" s="50">
        <f>Y124</f>
        <v>0</v>
      </c>
      <c r="Z119" s="50">
        <f>Z126</f>
        <v>0</v>
      </c>
      <c r="AA119" s="50">
        <f>AB127</f>
        <v>36</v>
      </c>
      <c r="AB119" s="50">
        <f t="shared" ref="AB119:AG119" si="39">AB127</f>
        <v>36</v>
      </c>
      <c r="AC119" s="50">
        <f t="shared" si="39"/>
        <v>0</v>
      </c>
      <c r="AD119" s="50">
        <f t="shared" si="39"/>
        <v>0</v>
      </c>
      <c r="AE119" s="50">
        <f t="shared" si="39"/>
        <v>0</v>
      </c>
      <c r="AF119" s="50">
        <f t="shared" si="39"/>
        <v>0</v>
      </c>
      <c r="AG119" s="50">
        <f t="shared" si="39"/>
        <v>0</v>
      </c>
      <c r="AH119" s="50">
        <f>AH121</f>
        <v>0</v>
      </c>
      <c r="AI119" s="50">
        <f t="shared" ref="AI119:AS119" si="40">AI120+AI122+AI123</f>
        <v>0</v>
      </c>
      <c r="AJ119" s="50">
        <f t="shared" si="40"/>
        <v>0</v>
      </c>
      <c r="AK119" s="50">
        <f t="shared" si="40"/>
        <v>0</v>
      </c>
      <c r="AL119" s="50">
        <f t="shared" si="40"/>
        <v>0</v>
      </c>
      <c r="AM119" s="50">
        <f t="shared" si="40"/>
        <v>0</v>
      </c>
      <c r="AN119" s="50">
        <f t="shared" si="40"/>
        <v>0</v>
      </c>
      <c r="AO119" s="50">
        <f t="shared" si="40"/>
        <v>0</v>
      </c>
      <c r="AP119" s="50">
        <f t="shared" si="40"/>
        <v>0</v>
      </c>
      <c r="AQ119" s="50">
        <f t="shared" si="40"/>
        <v>0</v>
      </c>
      <c r="AR119" s="50">
        <f t="shared" si="40"/>
        <v>0</v>
      </c>
      <c r="AS119" s="50">
        <f t="shared" si="40"/>
        <v>0</v>
      </c>
      <c r="AT119" s="50" t="s">
        <v>80</v>
      </c>
      <c r="AU119" s="50" t="s">
        <v>80</v>
      </c>
      <c r="AV119" s="50" t="s">
        <v>80</v>
      </c>
      <c r="AW119" s="50" t="s">
        <v>80</v>
      </c>
      <c r="AX119" s="50" t="s">
        <v>80</v>
      </c>
      <c r="AY119" s="50" t="s">
        <v>80</v>
      </c>
      <c r="AZ119" s="50" t="s">
        <v>80</v>
      </c>
      <c r="BA119" s="50" t="s">
        <v>80</v>
      </c>
      <c r="BB119" s="50" t="s">
        <v>80</v>
      </c>
      <c r="BC119" s="50">
        <f>BC121</f>
        <v>48</v>
      </c>
      <c r="BD119" s="50">
        <f>BD120+BD122+BD123+BD124+BD125+BD126+BD127</f>
        <v>815</v>
      </c>
    </row>
    <row r="120" spans="1:56" s="45" customFormat="1" ht="15.6">
      <c r="A120" s="42" t="s">
        <v>165</v>
      </c>
      <c r="B120" s="42" t="s">
        <v>153</v>
      </c>
      <c r="C120" s="46">
        <v>20</v>
      </c>
      <c r="D120" s="46">
        <v>18</v>
      </c>
      <c r="E120" s="46">
        <v>20</v>
      </c>
      <c r="F120" s="46">
        <v>18</v>
      </c>
      <c r="G120" s="46">
        <v>19</v>
      </c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7" t="s">
        <v>80</v>
      </c>
      <c r="U120" s="47" t="s">
        <v>80</v>
      </c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 t="s">
        <v>80</v>
      </c>
      <c r="AU120" s="74" t="s">
        <v>80</v>
      </c>
      <c r="AV120" s="74" t="s">
        <v>80</v>
      </c>
      <c r="AW120" s="74" t="s">
        <v>80</v>
      </c>
      <c r="AX120" s="74" t="s">
        <v>80</v>
      </c>
      <c r="AY120" s="74" t="s">
        <v>80</v>
      </c>
      <c r="AZ120" s="74" t="s">
        <v>80</v>
      </c>
      <c r="BA120" s="74" t="s">
        <v>80</v>
      </c>
      <c r="BB120" s="74" t="s">
        <v>80</v>
      </c>
      <c r="BC120" s="46"/>
      <c r="BD120" s="46">
        <f t="shared" si="37"/>
        <v>95</v>
      </c>
    </row>
    <row r="121" spans="1:56" s="45" customFormat="1" ht="15.6">
      <c r="A121" s="42" t="s">
        <v>165</v>
      </c>
      <c r="B121" s="42" t="s">
        <v>176</v>
      </c>
      <c r="C121" s="46">
        <v>9</v>
      </c>
      <c r="D121" s="46">
        <v>10</v>
      </c>
      <c r="E121" s="46">
        <v>9</v>
      </c>
      <c r="F121" s="46">
        <v>10</v>
      </c>
      <c r="G121" s="46">
        <v>10</v>
      </c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7" t="s">
        <v>80</v>
      </c>
      <c r="U121" s="47" t="s">
        <v>80</v>
      </c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74" t="s">
        <v>80</v>
      </c>
      <c r="AU121" s="74" t="s">
        <v>80</v>
      </c>
      <c r="AV121" s="74" t="s">
        <v>80</v>
      </c>
      <c r="AW121" s="74" t="s">
        <v>80</v>
      </c>
      <c r="AX121" s="74" t="s">
        <v>80</v>
      </c>
      <c r="AY121" s="74" t="s">
        <v>80</v>
      </c>
      <c r="AZ121" s="74" t="s">
        <v>80</v>
      </c>
      <c r="BA121" s="74" t="s">
        <v>80</v>
      </c>
      <c r="BB121" s="74" t="s">
        <v>80</v>
      </c>
      <c r="BC121" s="46">
        <f>SUM(C121:G121)</f>
        <v>48</v>
      </c>
      <c r="BD121" s="46"/>
    </row>
    <row r="122" spans="1:56" s="45" customFormat="1" ht="15.6">
      <c r="A122" s="42" t="s">
        <v>103</v>
      </c>
      <c r="B122" s="48" t="s">
        <v>87</v>
      </c>
      <c r="C122" s="46"/>
      <c r="D122" s="46"/>
      <c r="E122" s="46"/>
      <c r="F122" s="46"/>
      <c r="G122" s="46"/>
      <c r="H122" s="46">
        <v>36</v>
      </c>
      <c r="I122" s="46">
        <v>36</v>
      </c>
      <c r="J122" s="46">
        <v>36</v>
      </c>
      <c r="K122" s="46"/>
      <c r="L122" s="46"/>
      <c r="M122" s="46"/>
      <c r="N122" s="46"/>
      <c r="O122" s="46"/>
      <c r="P122" s="46"/>
      <c r="Q122" s="46"/>
      <c r="R122" s="46"/>
      <c r="S122" s="46"/>
      <c r="T122" s="47" t="s">
        <v>80</v>
      </c>
      <c r="U122" s="47" t="s">
        <v>80</v>
      </c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74" t="s">
        <v>80</v>
      </c>
      <c r="AU122" s="74" t="s">
        <v>80</v>
      </c>
      <c r="AV122" s="74" t="s">
        <v>80</v>
      </c>
      <c r="AW122" s="74" t="s">
        <v>80</v>
      </c>
      <c r="AX122" s="74" t="s">
        <v>80</v>
      </c>
      <c r="AY122" s="74" t="s">
        <v>80</v>
      </c>
      <c r="AZ122" s="74" t="s">
        <v>80</v>
      </c>
      <c r="BA122" s="74" t="s">
        <v>80</v>
      </c>
      <c r="BB122" s="74" t="s">
        <v>80</v>
      </c>
      <c r="BC122" s="46"/>
      <c r="BD122" s="46">
        <f t="shared" si="37"/>
        <v>108</v>
      </c>
    </row>
    <row r="123" spans="1:56" s="45" customFormat="1" ht="15.6">
      <c r="A123" s="42" t="s">
        <v>101</v>
      </c>
      <c r="B123" s="48" t="s">
        <v>88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>
        <v>36</v>
      </c>
      <c r="M123" s="46">
        <v>36</v>
      </c>
      <c r="N123" s="46">
        <v>36</v>
      </c>
      <c r="O123" s="46">
        <v>36</v>
      </c>
      <c r="P123" s="46">
        <v>36</v>
      </c>
      <c r="Q123" s="46">
        <v>36</v>
      </c>
      <c r="R123" s="46"/>
      <c r="S123" s="46"/>
      <c r="T123" s="47" t="s">
        <v>80</v>
      </c>
      <c r="U123" s="47" t="s">
        <v>80</v>
      </c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74" t="s">
        <v>80</v>
      </c>
      <c r="AU123" s="74" t="s">
        <v>80</v>
      </c>
      <c r="AV123" s="74" t="s">
        <v>80</v>
      </c>
      <c r="AW123" s="74" t="s">
        <v>80</v>
      </c>
      <c r="AX123" s="74" t="s">
        <v>80</v>
      </c>
      <c r="AY123" s="74" t="s">
        <v>80</v>
      </c>
      <c r="AZ123" s="74" t="s">
        <v>80</v>
      </c>
      <c r="BA123" s="74" t="s">
        <v>80</v>
      </c>
      <c r="BB123" s="74" t="s">
        <v>80</v>
      </c>
      <c r="BC123" s="46"/>
      <c r="BD123" s="46">
        <f t="shared" si="37"/>
        <v>216</v>
      </c>
    </row>
    <row r="124" spans="1:56" s="45" customFormat="1" ht="15.6">
      <c r="A124" s="42" t="s">
        <v>67</v>
      </c>
      <c r="B124" s="48" t="s">
        <v>175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>
        <v>36</v>
      </c>
      <c r="S124" s="46">
        <v>36</v>
      </c>
      <c r="T124" s="47" t="s">
        <v>80</v>
      </c>
      <c r="U124" s="46">
        <v>36</v>
      </c>
      <c r="V124" s="46">
        <v>36</v>
      </c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74" t="s">
        <v>80</v>
      </c>
      <c r="AU124" s="74" t="s">
        <v>80</v>
      </c>
      <c r="AV124" s="74" t="s">
        <v>80</v>
      </c>
      <c r="AW124" s="74" t="s">
        <v>80</v>
      </c>
      <c r="AX124" s="74" t="s">
        <v>80</v>
      </c>
      <c r="AY124" s="74" t="s">
        <v>80</v>
      </c>
      <c r="AZ124" s="74" t="s">
        <v>80</v>
      </c>
      <c r="BA124" s="74" t="s">
        <v>80</v>
      </c>
      <c r="BB124" s="74" t="s">
        <v>80</v>
      </c>
      <c r="BC124" s="46"/>
      <c r="BD124" s="46">
        <f t="shared" si="37"/>
        <v>144</v>
      </c>
    </row>
    <row r="125" spans="1:56" s="45" customFormat="1" ht="15.6">
      <c r="A125" s="42" t="s">
        <v>141</v>
      </c>
      <c r="B125" s="48" t="s">
        <v>1</v>
      </c>
      <c r="C125" s="46"/>
      <c r="D125" s="46"/>
      <c r="E125" s="46"/>
      <c r="F125" s="46"/>
      <c r="G125" s="46"/>
      <c r="H125" s="46"/>
      <c r="I125" s="46"/>
      <c r="J125" s="46"/>
      <c r="K125" s="46">
        <v>36</v>
      </c>
      <c r="L125" s="46"/>
      <c r="M125" s="46"/>
      <c r="N125" s="46"/>
      <c r="O125" s="46"/>
      <c r="P125" s="46"/>
      <c r="Q125" s="46"/>
      <c r="R125" s="46"/>
      <c r="S125" s="46"/>
      <c r="T125" s="47" t="s">
        <v>80</v>
      </c>
      <c r="U125" s="47" t="s">
        <v>80</v>
      </c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74" t="s">
        <v>80</v>
      </c>
      <c r="AU125" s="74" t="s">
        <v>80</v>
      </c>
      <c r="AV125" s="74" t="s">
        <v>80</v>
      </c>
      <c r="AW125" s="74" t="s">
        <v>80</v>
      </c>
      <c r="AX125" s="74" t="s">
        <v>80</v>
      </c>
      <c r="AY125" s="74" t="s">
        <v>80</v>
      </c>
      <c r="AZ125" s="74" t="s">
        <v>80</v>
      </c>
      <c r="BA125" s="74" t="s">
        <v>80</v>
      </c>
      <c r="BB125" s="74" t="s">
        <v>80</v>
      </c>
      <c r="BC125" s="46"/>
      <c r="BD125" s="46">
        <f t="shared" si="37"/>
        <v>36</v>
      </c>
    </row>
    <row r="126" spans="1:56" s="45" customFormat="1" ht="15.6">
      <c r="A126" s="42"/>
      <c r="B126" s="48" t="s">
        <v>158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7" t="s">
        <v>80</v>
      </c>
      <c r="U126" s="47" t="s">
        <v>80</v>
      </c>
      <c r="V126" s="46"/>
      <c r="W126" s="46">
        <v>36</v>
      </c>
      <c r="X126" s="46">
        <v>36</v>
      </c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74" t="s">
        <v>80</v>
      </c>
      <c r="AU126" s="74" t="s">
        <v>80</v>
      </c>
      <c r="AV126" s="74" t="s">
        <v>80</v>
      </c>
      <c r="AW126" s="74" t="s">
        <v>80</v>
      </c>
      <c r="AX126" s="74" t="s">
        <v>80</v>
      </c>
      <c r="AY126" s="74" t="s">
        <v>80</v>
      </c>
      <c r="AZ126" s="74" t="s">
        <v>80</v>
      </c>
      <c r="BA126" s="74" t="s">
        <v>80</v>
      </c>
      <c r="BB126" s="74" t="s">
        <v>80</v>
      </c>
      <c r="BC126" s="46"/>
      <c r="BD126" s="46">
        <v>72</v>
      </c>
    </row>
    <row r="127" spans="1:56" s="45" customFormat="1" ht="15.6">
      <c r="A127" s="56" t="s">
        <v>151</v>
      </c>
      <c r="B127" s="57" t="s">
        <v>2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 t="s">
        <v>80</v>
      </c>
      <c r="U127" s="50" t="s">
        <v>80</v>
      </c>
      <c r="V127" s="50">
        <v>0</v>
      </c>
      <c r="W127" s="50">
        <v>0</v>
      </c>
      <c r="X127" s="50">
        <v>0</v>
      </c>
      <c r="Y127" s="50">
        <v>36</v>
      </c>
      <c r="Z127" s="50">
        <v>36</v>
      </c>
      <c r="AA127" s="50">
        <v>36</v>
      </c>
      <c r="AB127" s="50">
        <v>36</v>
      </c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 t="s">
        <v>80</v>
      </c>
      <c r="AU127" s="50" t="s">
        <v>80</v>
      </c>
      <c r="AV127" s="50" t="s">
        <v>80</v>
      </c>
      <c r="AW127" s="50" t="s">
        <v>80</v>
      </c>
      <c r="AX127" s="50" t="s">
        <v>80</v>
      </c>
      <c r="AY127" s="50" t="s">
        <v>80</v>
      </c>
      <c r="AZ127" s="50" t="s">
        <v>80</v>
      </c>
      <c r="BA127" s="50" t="s">
        <v>80</v>
      </c>
      <c r="BB127" s="50" t="s">
        <v>80</v>
      </c>
      <c r="BC127" s="50"/>
      <c r="BD127" s="50">
        <f>SUM(C127:BB127)</f>
        <v>144</v>
      </c>
    </row>
    <row r="128" spans="1:56" s="45" customFormat="1" ht="15.6">
      <c r="A128" s="150" t="s">
        <v>182</v>
      </c>
      <c r="B128" s="150"/>
      <c r="C128" s="81">
        <f>C9+C44</f>
        <v>36</v>
      </c>
      <c r="D128" s="81">
        <f t="shared" ref="D128:P128" si="41">D9+D44</f>
        <v>36</v>
      </c>
      <c r="E128" s="81">
        <f t="shared" si="41"/>
        <v>36</v>
      </c>
      <c r="F128" s="81">
        <f t="shared" si="41"/>
        <v>36</v>
      </c>
      <c r="G128" s="81">
        <f t="shared" si="41"/>
        <v>36</v>
      </c>
      <c r="H128" s="81">
        <f t="shared" si="41"/>
        <v>36</v>
      </c>
      <c r="I128" s="81">
        <f t="shared" si="41"/>
        <v>36</v>
      </c>
      <c r="J128" s="81">
        <f t="shared" si="41"/>
        <v>36</v>
      </c>
      <c r="K128" s="81">
        <v>36</v>
      </c>
      <c r="L128" s="81">
        <f t="shared" si="41"/>
        <v>36</v>
      </c>
      <c r="M128" s="81">
        <f t="shared" si="41"/>
        <v>36</v>
      </c>
      <c r="N128" s="81">
        <f t="shared" si="41"/>
        <v>36</v>
      </c>
      <c r="O128" s="81">
        <f t="shared" si="41"/>
        <v>36</v>
      </c>
      <c r="P128" s="81">
        <f t="shared" si="41"/>
        <v>36</v>
      </c>
      <c r="Q128" s="81">
        <v>36</v>
      </c>
      <c r="R128" s="81">
        <v>36</v>
      </c>
      <c r="S128" s="81">
        <v>36</v>
      </c>
      <c r="T128" s="82" t="s">
        <v>80</v>
      </c>
      <c r="U128" s="81">
        <v>36</v>
      </c>
      <c r="V128" s="81">
        <f>V9+V44</f>
        <v>36</v>
      </c>
      <c r="W128" s="81">
        <v>36</v>
      </c>
      <c r="X128" s="81">
        <v>36</v>
      </c>
      <c r="Y128" s="81">
        <v>36</v>
      </c>
      <c r="Z128" s="81">
        <v>36</v>
      </c>
      <c r="AA128" s="81">
        <f t="shared" ref="AA128:AB128" si="42">AA9+AA44</f>
        <v>36</v>
      </c>
      <c r="AB128" s="81">
        <f t="shared" si="42"/>
        <v>36</v>
      </c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 t="s">
        <v>80</v>
      </c>
      <c r="AU128" s="81" t="s">
        <v>80</v>
      </c>
      <c r="AV128" s="81" t="s">
        <v>80</v>
      </c>
      <c r="AW128" s="81" t="s">
        <v>80</v>
      </c>
      <c r="AX128" s="81" t="s">
        <v>80</v>
      </c>
      <c r="AY128" s="81" t="s">
        <v>80</v>
      </c>
      <c r="AZ128" s="81" t="s">
        <v>80</v>
      </c>
      <c r="BA128" s="81" t="s">
        <v>80</v>
      </c>
      <c r="BB128" s="81" t="s">
        <v>80</v>
      </c>
      <c r="BC128" s="81">
        <f>BC119+BC64+BC45</f>
        <v>93</v>
      </c>
      <c r="BD128" s="81">
        <f>BD62+BD45</f>
        <v>900</v>
      </c>
    </row>
    <row r="129" spans="1:56" s="63" customFormat="1" ht="15.6">
      <c r="A129" s="146" t="s">
        <v>185</v>
      </c>
      <c r="B129" s="147"/>
      <c r="C129" s="58">
        <f>C121+C72+C53+C51</f>
        <v>18</v>
      </c>
      <c r="D129" s="58">
        <f>D121+D72+D53+D51</f>
        <v>19</v>
      </c>
      <c r="E129" s="58">
        <f>E121+E72+E53+E51</f>
        <v>18</v>
      </c>
      <c r="F129" s="58">
        <f>F121+F72+F53+F51</f>
        <v>19</v>
      </c>
      <c r="G129" s="58">
        <f>G121+G72+G53+G51</f>
        <v>19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  <c r="P129" s="58">
        <v>0</v>
      </c>
      <c r="Q129" s="58">
        <v>0</v>
      </c>
      <c r="R129" s="58">
        <v>0</v>
      </c>
      <c r="S129" s="58">
        <v>0</v>
      </c>
      <c r="T129" s="50"/>
      <c r="U129" s="58">
        <v>0</v>
      </c>
      <c r="V129" s="58">
        <v>0</v>
      </c>
      <c r="W129" s="58">
        <v>0</v>
      </c>
      <c r="X129" s="58">
        <v>0</v>
      </c>
      <c r="Y129" s="58">
        <v>0</v>
      </c>
      <c r="Z129" s="58">
        <v>0</v>
      </c>
      <c r="AA129" s="58">
        <v>0</v>
      </c>
      <c r="AB129" s="58">
        <v>0</v>
      </c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>
        <f>SUM(C129:AB129)</f>
        <v>93</v>
      </c>
    </row>
    <row r="130" spans="1:56" s="63" customFormat="1" ht="15.6">
      <c r="A130" s="146" t="s">
        <v>183</v>
      </c>
      <c r="B130" s="147"/>
      <c r="C130" s="58">
        <f t="shared" ref="C130:S130" si="43">C129+C128</f>
        <v>54</v>
      </c>
      <c r="D130" s="58">
        <f t="shared" si="43"/>
        <v>55</v>
      </c>
      <c r="E130" s="58">
        <f t="shared" si="43"/>
        <v>54</v>
      </c>
      <c r="F130" s="58">
        <f t="shared" si="43"/>
        <v>55</v>
      </c>
      <c r="G130" s="58">
        <f t="shared" si="43"/>
        <v>55</v>
      </c>
      <c r="H130" s="58">
        <f t="shared" si="43"/>
        <v>36</v>
      </c>
      <c r="I130" s="58">
        <f t="shared" si="43"/>
        <v>36</v>
      </c>
      <c r="J130" s="58">
        <f t="shared" si="43"/>
        <v>36</v>
      </c>
      <c r="K130" s="58">
        <f t="shared" si="43"/>
        <v>36</v>
      </c>
      <c r="L130" s="58">
        <f t="shared" si="43"/>
        <v>36</v>
      </c>
      <c r="M130" s="58">
        <f t="shared" si="43"/>
        <v>36</v>
      </c>
      <c r="N130" s="58">
        <f t="shared" si="43"/>
        <v>36</v>
      </c>
      <c r="O130" s="58">
        <f t="shared" si="43"/>
        <v>36</v>
      </c>
      <c r="P130" s="58">
        <f t="shared" si="43"/>
        <v>36</v>
      </c>
      <c r="Q130" s="58">
        <f t="shared" si="43"/>
        <v>36</v>
      </c>
      <c r="R130" s="58">
        <f t="shared" si="43"/>
        <v>36</v>
      </c>
      <c r="S130" s="58">
        <f t="shared" si="43"/>
        <v>36</v>
      </c>
      <c r="T130" s="50"/>
      <c r="U130" s="58">
        <f t="shared" ref="U130:AB130" si="44">U129+U128</f>
        <v>36</v>
      </c>
      <c r="V130" s="58">
        <f t="shared" si="44"/>
        <v>36</v>
      </c>
      <c r="W130" s="58">
        <f t="shared" si="44"/>
        <v>36</v>
      </c>
      <c r="X130" s="58">
        <f t="shared" si="44"/>
        <v>36</v>
      </c>
      <c r="Y130" s="58">
        <f t="shared" si="44"/>
        <v>36</v>
      </c>
      <c r="Z130" s="58">
        <f t="shared" si="44"/>
        <v>36</v>
      </c>
      <c r="AA130" s="58">
        <f t="shared" si="44"/>
        <v>36</v>
      </c>
      <c r="AB130" s="58">
        <f t="shared" si="44"/>
        <v>36</v>
      </c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>
        <f>SUM(C130:AB130)</f>
        <v>993</v>
      </c>
    </row>
    <row r="133" spans="1:56">
      <c r="BD133" s="18">
        <v>900</v>
      </c>
    </row>
    <row r="139" spans="1:56">
      <c r="F139" s="32">
        <f>102/17</f>
        <v>6</v>
      </c>
      <c r="G139" s="32">
        <f>132/22</f>
        <v>6</v>
      </c>
    </row>
  </sheetData>
  <mergeCells count="30">
    <mergeCell ref="AX3:AX4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T3:T4"/>
    <mergeCell ref="U3:W3"/>
    <mergeCell ref="X3:X4"/>
    <mergeCell ref="Y3:AA3"/>
    <mergeCell ref="C3:F3"/>
    <mergeCell ref="AT3:AT4"/>
    <mergeCell ref="AU3:AW3"/>
    <mergeCell ref="A3:A8"/>
    <mergeCell ref="B3:B8"/>
    <mergeCell ref="G3:G4"/>
    <mergeCell ref="H3:J3"/>
    <mergeCell ref="K3:K4"/>
    <mergeCell ref="C7:AS7"/>
    <mergeCell ref="A129:B129"/>
    <mergeCell ref="A130:B130"/>
    <mergeCell ref="A9:B9"/>
    <mergeCell ref="A128:B128"/>
    <mergeCell ref="AP3:AS3"/>
    <mergeCell ref="A73:B7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титульный лист</vt:lpstr>
      <vt:lpstr>КУГ 1 курс</vt:lpstr>
      <vt:lpstr>КУГ 2 курс</vt:lpstr>
      <vt:lpstr>КУГ 3 курс</vt:lpstr>
      <vt:lpstr>КУГ 4 курс </vt:lpstr>
      <vt:lpstr>'КУГ 1 курс'!_ftnref4</vt:lpstr>
      <vt:lpstr>'КУГ 2 курс'!_ftnref4</vt:lpstr>
      <vt:lpstr>'КУГ 3 курс'!_ftnref4</vt:lpstr>
      <vt:lpstr>'КУГ 4 курс '!_ftnref4</vt:lpstr>
      <vt:lpstr>'КУГ 1 курс'!_ftnref5</vt:lpstr>
      <vt:lpstr>'КУГ 3 курс'!_ftnref5</vt:lpstr>
      <vt:lpstr>'КУГ 4 курс '!_ftnref5</vt:lpstr>
      <vt:lpstr>'КУГ 1 курс'!_Toc103594001</vt:lpstr>
      <vt:lpstr>'КУГ 2 курс'!_Toc103594001</vt:lpstr>
      <vt:lpstr>'КУГ 3 курс'!_Toc103594001</vt:lpstr>
      <vt:lpstr>'КУГ 4 курс '!_Toc103594001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Юля</cp:lastModifiedBy>
  <cp:lastPrinted>2022-07-06T14:10:22Z</cp:lastPrinted>
  <dcterms:created xsi:type="dcterms:W3CDTF">2018-12-08T13:49:58Z</dcterms:created>
  <dcterms:modified xsi:type="dcterms:W3CDTF">2024-04-18T13:54:59Z</dcterms:modified>
</cp:coreProperties>
</file>