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8"/>
  <workbookPr filterPrivacy="1" defaultThemeVersion="124226"/>
  <xr:revisionPtr revIDLastSave="0" documentId="13_ncr:1_{7AE6A7E9-8A8A-4F5A-A557-B1056DF63D95}" xr6:coauthVersionLast="47" xr6:coauthVersionMax="47" xr10:uidLastSave="{00000000-0000-0000-0000-000000000000}"/>
  <bookViews>
    <workbookView xWindow="2055" yWindow="375" windowWidth="25935" windowHeight="15150" activeTab="1" xr2:uid="{00000000-000D-0000-FFFF-FFFF00000000}"/>
  </bookViews>
  <sheets>
    <sheet name="УП ДА" sheetId="2" r:id="rId1"/>
    <sheet name="КУГ 23.02.07 ДА" sheetId="1" r:id="rId2"/>
  </sheets>
  <externalReferences>
    <externalReference r:id="rId3"/>
  </externalReferences>
  <definedNames>
    <definedName name="Экз1Весна">[1]Титул!$BU$29</definedName>
    <definedName name="Экз1Осень">[1]Титул!$BU$28</definedName>
    <definedName name="Экз2Весна">[1]Титул!$BU$31</definedName>
    <definedName name="Экз2Осень">[1]Титул!$BU$30</definedName>
    <definedName name="Экз3Весна">[1]Титул!$BU$33</definedName>
    <definedName name="Экз3Осень">[1]Титул!$BU$32</definedName>
    <definedName name="Экз4Осень">[1]Титул!$BU$34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T91" i="1" l="1"/>
  <c r="E92" i="2"/>
  <c r="GT89" i="1"/>
  <c r="E90" i="2"/>
  <c r="E83" i="2"/>
  <c r="GT82" i="1"/>
  <c r="GT49" i="1" s="1"/>
  <c r="E80" i="2"/>
  <c r="E54" i="2"/>
  <c r="E50" i="2" l="1"/>
  <c r="GT59" i="1"/>
  <c r="GK82" i="1"/>
  <c r="GL82" i="1"/>
  <c r="GM82" i="1"/>
  <c r="GJ82" i="1"/>
  <c r="F9" i="2"/>
  <c r="G9" i="2"/>
  <c r="H9" i="2"/>
  <c r="J9" i="2"/>
  <c r="K9" i="2"/>
  <c r="L9" i="2"/>
  <c r="M9" i="2"/>
  <c r="N9" i="2"/>
  <c r="O9" i="2"/>
  <c r="P9" i="2"/>
  <c r="Q9" i="2"/>
  <c r="R9" i="2"/>
  <c r="U9" i="2"/>
  <c r="V9" i="2"/>
  <c r="E10" i="2"/>
  <c r="E9" i="2" s="1"/>
  <c r="I10" i="2"/>
  <c r="S10" i="2"/>
  <c r="S9" i="2" s="1"/>
  <c r="T10" i="2"/>
  <c r="T9" i="2" s="1"/>
  <c r="I11" i="2"/>
  <c r="E14" i="2"/>
  <c r="I15" i="2"/>
  <c r="I22" i="2"/>
  <c r="F26" i="2"/>
  <c r="G26" i="2"/>
  <c r="H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E27" i="2"/>
  <c r="I27" i="2"/>
  <c r="E28" i="2"/>
  <c r="I28" i="2"/>
  <c r="E29" i="2"/>
  <c r="E30" i="2"/>
  <c r="E31" i="2"/>
  <c r="I31" i="2"/>
  <c r="E32" i="2"/>
  <c r="I32" i="2"/>
  <c r="E33" i="2"/>
  <c r="F34" i="2"/>
  <c r="G34" i="2"/>
  <c r="H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E35" i="2"/>
  <c r="I35" i="2"/>
  <c r="E36" i="2"/>
  <c r="I36" i="2"/>
  <c r="E37" i="2"/>
  <c r="I37" i="2"/>
  <c r="F38" i="2"/>
  <c r="G38" i="2"/>
  <c r="H38" i="2"/>
  <c r="J38" i="2"/>
  <c r="K38" i="2"/>
  <c r="L38" i="2"/>
  <c r="M38" i="2"/>
  <c r="O38" i="2"/>
  <c r="P38" i="2"/>
  <c r="Q38" i="2"/>
  <c r="R38" i="2"/>
  <c r="S38" i="2"/>
  <c r="T38" i="2"/>
  <c r="U38" i="2"/>
  <c r="V38" i="2"/>
  <c r="E39" i="2"/>
  <c r="I39" i="2"/>
  <c r="I40" i="2"/>
  <c r="N40" i="2"/>
  <c r="E40" i="2" s="1"/>
  <c r="I41" i="2"/>
  <c r="E42" i="2"/>
  <c r="I42" i="2"/>
  <c r="E43" i="2"/>
  <c r="I43" i="2"/>
  <c r="E45" i="2"/>
  <c r="I45" i="2"/>
  <c r="E46" i="2"/>
  <c r="I46" i="2"/>
  <c r="E47" i="2"/>
  <c r="I47" i="2"/>
  <c r="E48" i="2"/>
  <c r="I48" i="2"/>
  <c r="E49" i="2"/>
  <c r="F51" i="2"/>
  <c r="G51" i="2"/>
  <c r="H51" i="2"/>
  <c r="J51" i="2"/>
  <c r="K51" i="2"/>
  <c r="L51" i="2"/>
  <c r="M51" i="2"/>
  <c r="O51" i="2"/>
  <c r="P51" i="2"/>
  <c r="Q51" i="2"/>
  <c r="R51" i="2"/>
  <c r="S51" i="2"/>
  <c r="T51" i="2"/>
  <c r="U51" i="2"/>
  <c r="V51" i="2"/>
  <c r="I52" i="2"/>
  <c r="N52" i="2"/>
  <c r="N51" i="2" s="1"/>
  <c r="E53" i="2"/>
  <c r="I53" i="2"/>
  <c r="I54" i="2"/>
  <c r="F57" i="2"/>
  <c r="G57" i="2"/>
  <c r="H57" i="2"/>
  <c r="J57" i="2"/>
  <c r="K57" i="2"/>
  <c r="L57" i="2"/>
  <c r="M57" i="2"/>
  <c r="O57" i="2"/>
  <c r="P57" i="2"/>
  <c r="Q57" i="2"/>
  <c r="R57" i="2"/>
  <c r="S57" i="2"/>
  <c r="T57" i="2"/>
  <c r="U57" i="2"/>
  <c r="V57" i="2"/>
  <c r="E58" i="2"/>
  <c r="E57" i="2" s="1"/>
  <c r="I58" i="2"/>
  <c r="I57" i="2" s="1"/>
  <c r="F61" i="2"/>
  <c r="G61" i="2"/>
  <c r="H61" i="2"/>
  <c r="J61" i="2"/>
  <c r="K61" i="2"/>
  <c r="L61" i="2"/>
  <c r="M61" i="2"/>
  <c r="O61" i="2"/>
  <c r="P61" i="2"/>
  <c r="Q61" i="2"/>
  <c r="R61" i="2"/>
  <c r="S61" i="2"/>
  <c r="T61" i="2"/>
  <c r="U61" i="2"/>
  <c r="V61" i="2"/>
  <c r="E62" i="2"/>
  <c r="E61" i="2" s="1"/>
  <c r="I62" i="2"/>
  <c r="I61" i="2" s="1"/>
  <c r="F65" i="2"/>
  <c r="G65" i="2"/>
  <c r="H65" i="2"/>
  <c r="J65" i="2"/>
  <c r="K65" i="2"/>
  <c r="L65" i="2"/>
  <c r="M65" i="2"/>
  <c r="O65" i="2"/>
  <c r="P65" i="2"/>
  <c r="Q65" i="2"/>
  <c r="R65" i="2"/>
  <c r="S65" i="2"/>
  <c r="T65" i="2"/>
  <c r="U65" i="2"/>
  <c r="V65" i="2"/>
  <c r="E66" i="2"/>
  <c r="E65" i="2" s="1"/>
  <c r="I66" i="2"/>
  <c r="I65" i="2" s="1"/>
  <c r="F69" i="2"/>
  <c r="G69" i="2"/>
  <c r="H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E70" i="2"/>
  <c r="E69" i="2" s="1"/>
  <c r="I70" i="2"/>
  <c r="I71" i="2"/>
  <c r="E72" i="2"/>
  <c r="I72" i="2"/>
  <c r="F74" i="2"/>
  <c r="G74" i="2"/>
  <c r="H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E75" i="2"/>
  <c r="I75" i="2"/>
  <c r="E76" i="2"/>
  <c r="I76" i="2"/>
  <c r="E77" i="2"/>
  <c r="I77" i="2"/>
  <c r="E78" i="2"/>
  <c r="I78" i="2"/>
  <c r="F80" i="2"/>
  <c r="G80" i="2"/>
  <c r="H80" i="2"/>
  <c r="J80" i="2"/>
  <c r="K80" i="2"/>
  <c r="L80" i="2"/>
  <c r="M80" i="2"/>
  <c r="O80" i="2"/>
  <c r="P80" i="2"/>
  <c r="Q80" i="2"/>
  <c r="R80" i="2"/>
  <c r="S80" i="2"/>
  <c r="T80" i="2"/>
  <c r="U80" i="2"/>
  <c r="V80" i="2"/>
  <c r="E81" i="2"/>
  <c r="I81" i="2"/>
  <c r="I80" i="2" s="1"/>
  <c r="F83" i="2"/>
  <c r="G83" i="2"/>
  <c r="H83" i="2"/>
  <c r="J83" i="2"/>
  <c r="K83" i="2"/>
  <c r="L83" i="2"/>
  <c r="M83" i="2"/>
  <c r="O83" i="2"/>
  <c r="P83" i="2"/>
  <c r="Q83" i="2"/>
  <c r="R83" i="2"/>
  <c r="S83" i="2"/>
  <c r="T83" i="2"/>
  <c r="U83" i="2"/>
  <c r="V83" i="2"/>
  <c r="E84" i="2"/>
  <c r="I84" i="2"/>
  <c r="I83" i="2" s="1"/>
  <c r="E85" i="2"/>
  <c r="I85" i="2"/>
  <c r="E88" i="2"/>
  <c r="E89" i="2"/>
  <c r="V93" i="2"/>
  <c r="Q94" i="2"/>
  <c r="R94" i="2"/>
  <c r="S94" i="2"/>
  <c r="T94" i="2"/>
  <c r="U94" i="2"/>
  <c r="V94" i="2"/>
  <c r="Q95" i="2"/>
  <c r="R95" i="2"/>
  <c r="S95" i="2"/>
  <c r="T95" i="2"/>
  <c r="U95" i="2"/>
  <c r="V95" i="2"/>
  <c r="I69" i="2" l="1"/>
  <c r="I26" i="2"/>
  <c r="P50" i="2"/>
  <c r="P90" i="2" s="1"/>
  <c r="P92" i="2" s="1"/>
  <c r="P93" i="2" s="1"/>
  <c r="I34" i="2"/>
  <c r="N50" i="2"/>
  <c r="K50" i="2"/>
  <c r="K90" i="2" s="1"/>
  <c r="K92" i="2" s="1"/>
  <c r="E38" i="2"/>
  <c r="E26" i="2"/>
  <c r="L50" i="2"/>
  <c r="L90" i="2" s="1"/>
  <c r="L92" i="2" s="1"/>
  <c r="I38" i="2"/>
  <c r="I74" i="2"/>
  <c r="I51" i="2"/>
  <c r="J50" i="2"/>
  <c r="J90" i="2" s="1"/>
  <c r="J92" i="2" s="1"/>
  <c r="E74" i="2"/>
  <c r="V50" i="2"/>
  <c r="V90" i="2" s="1"/>
  <c r="V92" i="2" s="1"/>
  <c r="H50" i="2"/>
  <c r="H90" i="2" s="1"/>
  <c r="H92" i="2" s="1"/>
  <c r="U50" i="2"/>
  <c r="U90" i="2" s="1"/>
  <c r="U92" i="2" s="1"/>
  <c r="U93" i="2" s="1"/>
  <c r="G50" i="2"/>
  <c r="G90" i="2" s="1"/>
  <c r="G92" i="2" s="1"/>
  <c r="I9" i="2"/>
  <c r="T50" i="2"/>
  <c r="T90" i="2" s="1"/>
  <c r="T92" i="2" s="1"/>
  <c r="T93" i="2" s="1"/>
  <c r="F50" i="2"/>
  <c r="F90" i="2" s="1"/>
  <c r="F92" i="2" s="1"/>
  <c r="S50" i="2"/>
  <c r="S90" i="2" s="1"/>
  <c r="S92" i="2" s="1"/>
  <c r="S93" i="2" s="1"/>
  <c r="R50" i="2"/>
  <c r="R90" i="2" s="1"/>
  <c r="R92" i="2" s="1"/>
  <c r="R93" i="2" s="1"/>
  <c r="Q50" i="2"/>
  <c r="Q90" i="2" s="1"/>
  <c r="Q92" i="2" s="1"/>
  <c r="Q93" i="2" s="1"/>
  <c r="O50" i="2"/>
  <c r="O90" i="2" s="1"/>
  <c r="O92" i="2" s="1"/>
  <c r="E34" i="2"/>
  <c r="M50" i="2"/>
  <c r="M90" i="2" s="1"/>
  <c r="M92" i="2" s="1"/>
  <c r="E52" i="2"/>
  <c r="E51" i="2" s="1"/>
  <c r="N38" i="2"/>
  <c r="N90" i="2" s="1"/>
  <c r="N92" i="2" s="1"/>
  <c r="I50" i="2" l="1"/>
  <c r="I90" i="2"/>
  <c r="I92" i="2" s="1"/>
  <c r="GT86" i="1"/>
  <c r="GT84" i="1"/>
  <c r="GT85" i="1"/>
  <c r="GT83" i="1"/>
  <c r="GT81" i="1"/>
  <c r="GT80" i="1"/>
  <c r="GT75" i="1"/>
  <c r="GT76" i="1"/>
  <c r="GT77" i="1"/>
  <c r="GT78" i="1"/>
  <c r="GT74" i="1"/>
  <c r="GT70" i="1"/>
  <c r="GT71" i="1"/>
  <c r="GT72" i="1"/>
  <c r="GT69" i="1"/>
  <c r="GT66" i="1"/>
  <c r="GT67" i="1"/>
  <c r="GT65" i="1"/>
  <c r="GT62" i="1"/>
  <c r="GT63" i="1"/>
  <c r="GT61" i="1"/>
  <c r="GT58" i="1"/>
  <c r="GT56" i="1" s="1"/>
  <c r="GT57" i="1"/>
  <c r="GT52" i="1"/>
  <c r="GT53" i="1"/>
  <c r="GT54" i="1"/>
  <c r="GT55" i="1"/>
  <c r="GT51" i="1"/>
  <c r="GT39" i="1"/>
  <c r="GT40" i="1"/>
  <c r="GT41" i="1"/>
  <c r="GT42" i="1"/>
  <c r="GT43" i="1"/>
  <c r="GT44" i="1"/>
  <c r="GT45" i="1"/>
  <c r="GT46" i="1"/>
  <c r="GT47" i="1"/>
  <c r="GT48" i="1"/>
  <c r="GT38" i="1"/>
  <c r="GT35" i="1"/>
  <c r="GT36" i="1"/>
  <c r="GT34" i="1"/>
  <c r="GT30" i="1"/>
  <c r="GT27" i="1"/>
  <c r="GT28" i="1"/>
  <c r="GT29" i="1"/>
  <c r="GT31" i="1"/>
  <c r="GT32" i="1"/>
  <c r="GT9" i="1"/>
  <c r="GT26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C33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EQ82" i="1"/>
  <c r="ER82" i="1"/>
  <c r="ES82" i="1"/>
  <c r="ET82" i="1"/>
  <c r="EU82" i="1"/>
  <c r="EV82" i="1"/>
  <c r="EW82" i="1"/>
  <c r="EX82" i="1"/>
  <c r="EY82" i="1"/>
  <c r="EZ82" i="1"/>
  <c r="FA82" i="1"/>
  <c r="FB82" i="1"/>
  <c r="FC82" i="1"/>
  <c r="FD82" i="1"/>
  <c r="FE82" i="1"/>
  <c r="FF82" i="1"/>
  <c r="FG82" i="1"/>
  <c r="FH82" i="1"/>
  <c r="FI82" i="1"/>
  <c r="FJ82" i="1"/>
  <c r="FK82" i="1"/>
  <c r="FL82" i="1"/>
  <c r="FM82" i="1"/>
  <c r="FN82" i="1"/>
  <c r="FO82" i="1"/>
  <c r="FP82" i="1"/>
  <c r="FQ82" i="1"/>
  <c r="FR82" i="1"/>
  <c r="FS82" i="1"/>
  <c r="FT82" i="1"/>
  <c r="FU82" i="1"/>
  <c r="FV82" i="1"/>
  <c r="FW82" i="1"/>
  <c r="FX82" i="1"/>
  <c r="FY82" i="1"/>
  <c r="FZ82" i="1"/>
  <c r="GA82" i="1"/>
  <c r="GB82" i="1"/>
  <c r="GC82" i="1"/>
  <c r="GD82" i="1"/>
  <c r="GE82" i="1"/>
  <c r="GF82" i="1"/>
  <c r="GG82" i="1"/>
  <c r="GH82" i="1"/>
  <c r="GN82" i="1"/>
  <c r="GO82" i="1"/>
  <c r="GP82" i="1"/>
  <c r="GQ82" i="1"/>
  <c r="GR82" i="1"/>
  <c r="GS82" i="1"/>
  <c r="C82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GF79" i="1"/>
  <c r="GG79" i="1"/>
  <c r="GH79" i="1"/>
  <c r="GI79" i="1"/>
  <c r="GJ79" i="1"/>
  <c r="GK79" i="1"/>
  <c r="GL79" i="1"/>
  <c r="GM79" i="1"/>
  <c r="GN79" i="1"/>
  <c r="GO79" i="1"/>
  <c r="GP79" i="1"/>
  <c r="GQ79" i="1"/>
  <c r="GR79" i="1"/>
  <c r="GS79" i="1"/>
  <c r="C79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C73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F68" i="1"/>
  <c r="GG68" i="1"/>
  <c r="GH68" i="1"/>
  <c r="GJ68" i="1"/>
  <c r="GK68" i="1"/>
  <c r="GL68" i="1"/>
  <c r="GM68" i="1"/>
  <c r="GN68" i="1"/>
  <c r="GO68" i="1"/>
  <c r="GP68" i="1"/>
  <c r="GQ68" i="1"/>
  <c r="GR68" i="1"/>
  <c r="GS68" i="1"/>
  <c r="C68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FT64" i="1"/>
  <c r="FU64" i="1"/>
  <c r="FV64" i="1"/>
  <c r="FW64" i="1"/>
  <c r="FX64" i="1"/>
  <c r="FY64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GM64" i="1"/>
  <c r="GN64" i="1"/>
  <c r="GO64" i="1"/>
  <c r="GP64" i="1"/>
  <c r="GQ64" i="1"/>
  <c r="GR64" i="1"/>
  <c r="GS64" i="1"/>
  <c r="C64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FT60" i="1"/>
  <c r="FU60" i="1"/>
  <c r="FV60" i="1"/>
  <c r="FW60" i="1"/>
  <c r="FX60" i="1"/>
  <c r="FY60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GM60" i="1"/>
  <c r="GN60" i="1"/>
  <c r="GO60" i="1"/>
  <c r="GP60" i="1"/>
  <c r="GQ60" i="1"/>
  <c r="GR60" i="1"/>
  <c r="GS60" i="1"/>
  <c r="C60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GP56" i="1"/>
  <c r="GQ56" i="1"/>
  <c r="GR56" i="1"/>
  <c r="GS56" i="1"/>
  <c r="C56" i="1"/>
  <c r="D50" i="1"/>
  <c r="E50" i="1"/>
  <c r="E49" i="1" s="1"/>
  <c r="F50" i="1"/>
  <c r="G50" i="1"/>
  <c r="H50" i="1"/>
  <c r="I50" i="1"/>
  <c r="J50" i="1"/>
  <c r="K50" i="1"/>
  <c r="L50" i="1"/>
  <c r="M50" i="1"/>
  <c r="N50" i="1"/>
  <c r="O50" i="1"/>
  <c r="P50" i="1"/>
  <c r="Q50" i="1"/>
  <c r="Q49" i="1" s="1"/>
  <c r="R50" i="1"/>
  <c r="S50" i="1"/>
  <c r="T50" i="1"/>
  <c r="U50" i="1"/>
  <c r="V50" i="1"/>
  <c r="W50" i="1"/>
  <c r="X50" i="1"/>
  <c r="Y50" i="1"/>
  <c r="Z50" i="1"/>
  <c r="AA50" i="1"/>
  <c r="AB50" i="1"/>
  <c r="AC50" i="1"/>
  <c r="AC49" i="1" s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O49" i="1" s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M49" i="1" s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Y49" i="1" s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K49" i="1" s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I49" i="1" s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U49" i="1" s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G49" i="1" s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J50" i="1"/>
  <c r="GK50" i="1"/>
  <c r="GL50" i="1"/>
  <c r="GL49" i="1" s="1"/>
  <c r="GM50" i="1"/>
  <c r="GN50" i="1"/>
  <c r="GO50" i="1"/>
  <c r="GP50" i="1"/>
  <c r="GQ50" i="1"/>
  <c r="GR50" i="1"/>
  <c r="GS50" i="1"/>
  <c r="GD37" i="1"/>
  <c r="FK37" i="1"/>
  <c r="FL37" i="1"/>
  <c r="FM37" i="1"/>
  <c r="FN37" i="1"/>
  <c r="FK25" i="1"/>
  <c r="FL25" i="1"/>
  <c r="FM25" i="1"/>
  <c r="FN25" i="1"/>
  <c r="H37" i="1"/>
  <c r="I37" i="1"/>
  <c r="J37" i="1"/>
  <c r="K37" i="1"/>
  <c r="L37" i="1"/>
  <c r="M37" i="1"/>
  <c r="N37" i="1"/>
  <c r="O37" i="1"/>
  <c r="P37" i="1"/>
  <c r="Q37" i="1"/>
  <c r="R37" i="1"/>
  <c r="S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FC37" i="1"/>
  <c r="FD37" i="1"/>
  <c r="FE37" i="1"/>
  <c r="FF37" i="1"/>
  <c r="FG37" i="1"/>
  <c r="FH37" i="1"/>
  <c r="FI37" i="1"/>
  <c r="FJ37" i="1"/>
  <c r="FO37" i="1"/>
  <c r="FP37" i="1"/>
  <c r="FQ37" i="1"/>
  <c r="FR37" i="1"/>
  <c r="FV37" i="1"/>
  <c r="FW37" i="1"/>
  <c r="FX37" i="1"/>
  <c r="FY37" i="1"/>
  <c r="FZ37" i="1"/>
  <c r="GA37" i="1"/>
  <c r="GB37" i="1"/>
  <c r="GC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37" i="1"/>
  <c r="D37" i="1"/>
  <c r="E37" i="1"/>
  <c r="F37" i="1"/>
  <c r="C37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FV25" i="1"/>
  <c r="FB25" i="1"/>
  <c r="FD25" i="1"/>
  <c r="FE25" i="1"/>
  <c r="FF25" i="1"/>
  <c r="FG25" i="1"/>
  <c r="FH25" i="1"/>
  <c r="FI25" i="1"/>
  <c r="FJ25" i="1"/>
  <c r="FO25" i="1"/>
  <c r="FP25" i="1"/>
  <c r="FQ25" i="1"/>
  <c r="FR25" i="1"/>
  <c r="FS25" i="1"/>
  <c r="FC25" i="1"/>
  <c r="ER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S25" i="1"/>
  <c r="DV25" i="1"/>
  <c r="DQ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R25" i="1"/>
  <c r="DS25" i="1"/>
  <c r="DC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BV25" i="1"/>
  <c r="BO25" i="1"/>
  <c r="BS25" i="1"/>
  <c r="BR25" i="1"/>
  <c r="BQ25" i="1"/>
  <c r="BP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V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25" i="1"/>
  <c r="GQ8" i="1"/>
  <c r="GR8" i="1"/>
  <c r="GS8" i="1"/>
  <c r="GT23" i="1"/>
  <c r="GP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FS8" i="1"/>
  <c r="FT8" i="1"/>
  <c r="FU8" i="1"/>
  <c r="FV8" i="1"/>
  <c r="FW8" i="1"/>
  <c r="FX8" i="1"/>
  <c r="FY8" i="1"/>
  <c r="FZ8" i="1"/>
  <c r="GA8" i="1"/>
  <c r="GB8" i="1"/>
  <c r="FM8" i="1"/>
  <c r="FN8" i="1"/>
  <c r="FO8" i="1"/>
  <c r="FP8" i="1"/>
  <c r="FQ8" i="1"/>
  <c r="FR8" i="1"/>
  <c r="FD8" i="1"/>
  <c r="FE8" i="1"/>
  <c r="FF8" i="1"/>
  <c r="FG8" i="1"/>
  <c r="FH8" i="1"/>
  <c r="FI8" i="1"/>
  <c r="FJ8" i="1"/>
  <c r="FK8" i="1"/>
  <c r="FL8" i="1"/>
  <c r="FC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DV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C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BV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C8" i="1"/>
  <c r="AS8" i="1"/>
  <c r="AR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V8" i="1"/>
  <c r="L8" i="1"/>
  <c r="GQ49" i="1" l="1"/>
  <c r="GC49" i="1"/>
  <c r="GC91" i="1" s="1"/>
  <c r="FQ49" i="1"/>
  <c r="FQ91" i="1" s="1"/>
  <c r="GQ91" i="1"/>
  <c r="FB49" i="1"/>
  <c r="EP49" i="1"/>
  <c r="ED49" i="1"/>
  <c r="DF49" i="1"/>
  <c r="DF91" i="1" s="1"/>
  <c r="CT49" i="1"/>
  <c r="CH49" i="1"/>
  <c r="CH91" i="1" s="1"/>
  <c r="BV49" i="1"/>
  <c r="BJ49" i="1"/>
  <c r="AL49" i="1"/>
  <c r="Z49" i="1"/>
  <c r="N49" i="1"/>
  <c r="AL91" i="1"/>
  <c r="GO49" i="1"/>
  <c r="GT50" i="1"/>
  <c r="AO91" i="1"/>
  <c r="AC91" i="1"/>
  <c r="GE49" i="1"/>
  <c r="GE91" i="1" s="1"/>
  <c r="FS49" i="1"/>
  <c r="FS91" i="1" s="1"/>
  <c r="EU49" i="1"/>
  <c r="EI49" i="1"/>
  <c r="DW49" i="1"/>
  <c r="DK49" i="1"/>
  <c r="CM49" i="1"/>
  <c r="CM91" i="1" s="1"/>
  <c r="CA49" i="1"/>
  <c r="BO49" i="1"/>
  <c r="BC49" i="1"/>
  <c r="AQ49" i="1"/>
  <c r="AQ91" i="1" s="1"/>
  <c r="AE49" i="1"/>
  <c r="AE91" i="1" s="1"/>
  <c r="S49" i="1"/>
  <c r="G49" i="1"/>
  <c r="FZ49" i="1"/>
  <c r="FZ91" i="1" s="1"/>
  <c r="GT25" i="1"/>
  <c r="GT64" i="1"/>
  <c r="GT68" i="1"/>
  <c r="GT79" i="1"/>
  <c r="GT73" i="1"/>
  <c r="FN49" i="1"/>
  <c r="FN91" i="1" s="1"/>
  <c r="FG49" i="1"/>
  <c r="FG91" i="1" s="1"/>
  <c r="FE49" i="1"/>
  <c r="FE91" i="1" s="1"/>
  <c r="DR49" i="1"/>
  <c r="DR91" i="1" s="1"/>
  <c r="ES49" i="1"/>
  <c r="GT60" i="1"/>
  <c r="Z91" i="1"/>
  <c r="GO91" i="1"/>
  <c r="DK91" i="1"/>
  <c r="GL91" i="1"/>
  <c r="CA91" i="1"/>
  <c r="DI91" i="1"/>
  <c r="CK91" i="1"/>
  <c r="BY91" i="1"/>
  <c r="BV91" i="1"/>
  <c r="BO91" i="1"/>
  <c r="BM91" i="1"/>
  <c r="BJ91" i="1"/>
  <c r="BC91" i="1"/>
  <c r="EI91" i="1"/>
  <c r="EG91" i="1"/>
  <c r="ED91" i="1"/>
  <c r="DW91" i="1"/>
  <c r="AP49" i="1"/>
  <c r="AP91" i="1" s="1"/>
  <c r="AD49" i="1"/>
  <c r="AD91" i="1" s="1"/>
  <c r="GI49" i="1"/>
  <c r="GI91" i="1" s="1"/>
  <c r="FW49" i="1"/>
  <c r="FW91" i="1" s="1"/>
  <c r="FK49" i="1"/>
  <c r="FK91" i="1" s="1"/>
  <c r="EY49" i="1"/>
  <c r="EM49" i="1"/>
  <c r="EA49" i="1"/>
  <c r="EA91" i="1" s="1"/>
  <c r="DO49" i="1"/>
  <c r="DO91" i="1" s="1"/>
  <c r="DC49" i="1"/>
  <c r="DC91" i="1" s="1"/>
  <c r="CQ49" i="1"/>
  <c r="CE49" i="1"/>
  <c r="CE91" i="1" s="1"/>
  <c r="BS49" i="1"/>
  <c r="BG49" i="1"/>
  <c r="BG91" i="1" s="1"/>
  <c r="AI49" i="1"/>
  <c r="AI91" i="1" s="1"/>
  <c r="W49" i="1"/>
  <c r="W91" i="1" s="1"/>
  <c r="K49" i="1"/>
  <c r="GT37" i="1"/>
  <c r="GM49" i="1"/>
  <c r="GM91" i="1" s="1"/>
  <c r="GA49" i="1"/>
  <c r="GA91" i="1" s="1"/>
  <c r="FO49" i="1"/>
  <c r="FO91" i="1" s="1"/>
  <c r="FC49" i="1"/>
  <c r="FC91" i="1" s="1"/>
  <c r="EQ49" i="1"/>
  <c r="EE49" i="1"/>
  <c r="EE91" i="1" s="1"/>
  <c r="DS49" i="1"/>
  <c r="DG49" i="1"/>
  <c r="DG91" i="1" s="1"/>
  <c r="CI49" i="1"/>
  <c r="CI91" i="1" s="1"/>
  <c r="BW49" i="1"/>
  <c r="BW91" i="1" s="1"/>
  <c r="BK49" i="1"/>
  <c r="BK91" i="1" s="1"/>
  <c r="AM49" i="1"/>
  <c r="AM91" i="1" s="1"/>
  <c r="AA49" i="1"/>
  <c r="AA91" i="1" s="1"/>
  <c r="O49" i="1"/>
  <c r="GK49" i="1"/>
  <c r="GK91" i="1" s="1"/>
  <c r="FY49" i="1"/>
  <c r="FY91" i="1" s="1"/>
  <c r="FM49" i="1"/>
  <c r="FM91" i="1" s="1"/>
  <c r="FA49" i="1"/>
  <c r="EO49" i="1"/>
  <c r="EC49" i="1"/>
  <c r="EC91" i="1" s="1"/>
  <c r="DQ49" i="1"/>
  <c r="DQ91" i="1" s="1"/>
  <c r="DE49" i="1"/>
  <c r="DE91" i="1" s="1"/>
  <c r="CS49" i="1"/>
  <c r="CG49" i="1"/>
  <c r="CG91" i="1" s="1"/>
  <c r="BI49" i="1"/>
  <c r="BI91" i="1" s="1"/>
  <c r="AW49" i="1"/>
  <c r="AK49" i="1"/>
  <c r="AK91" i="1" s="1"/>
  <c r="Y49" i="1"/>
  <c r="Y91" i="1" s="1"/>
  <c r="M49" i="1"/>
  <c r="GJ49" i="1"/>
  <c r="GJ91" i="1" s="1"/>
  <c r="FX49" i="1"/>
  <c r="FX91" i="1" s="1"/>
  <c r="FL49" i="1"/>
  <c r="FL91" i="1" s="1"/>
  <c r="EZ49" i="1"/>
  <c r="EN49" i="1"/>
  <c r="EB49" i="1"/>
  <c r="EB91" i="1" s="1"/>
  <c r="DP49" i="1"/>
  <c r="DP91" i="1" s="1"/>
  <c r="DD49" i="1"/>
  <c r="DD91" i="1" s="1"/>
  <c r="CR49" i="1"/>
  <c r="CF49" i="1"/>
  <c r="CF91" i="1" s="1"/>
  <c r="BH49" i="1"/>
  <c r="BH91" i="1" s="1"/>
  <c r="AJ49" i="1"/>
  <c r="AJ91" i="1" s="1"/>
  <c r="X49" i="1"/>
  <c r="X91" i="1" s="1"/>
  <c r="L49" i="1"/>
  <c r="L91" i="1" s="1"/>
  <c r="GS49" i="1"/>
  <c r="GS91" i="1" s="1"/>
  <c r="GG49" i="1"/>
  <c r="GG91" i="1" s="1"/>
  <c r="FU49" i="1"/>
  <c r="FI49" i="1"/>
  <c r="FI91" i="1" s="1"/>
  <c r="EW49" i="1"/>
  <c r="EK49" i="1"/>
  <c r="EK91" i="1" s="1"/>
  <c r="DY49" i="1"/>
  <c r="DY91" i="1" s="1"/>
  <c r="DM49" i="1"/>
  <c r="DM91" i="1" s="1"/>
  <c r="CO49" i="1"/>
  <c r="CO91" i="1" s="1"/>
  <c r="CC49" i="1"/>
  <c r="CC91" i="1" s="1"/>
  <c r="BQ49" i="1"/>
  <c r="BQ91" i="1" s="1"/>
  <c r="BE49" i="1"/>
  <c r="BE91" i="1" s="1"/>
  <c r="AS49" i="1"/>
  <c r="AS91" i="1" s="1"/>
  <c r="AG49" i="1"/>
  <c r="AG91" i="1" s="1"/>
  <c r="I49" i="1"/>
  <c r="GH49" i="1"/>
  <c r="GH91" i="1" s="1"/>
  <c r="FV49" i="1"/>
  <c r="FV91" i="1" s="1"/>
  <c r="FJ49" i="1"/>
  <c r="FJ91" i="1" s="1"/>
  <c r="EX49" i="1"/>
  <c r="EL49" i="1"/>
  <c r="DZ49" i="1"/>
  <c r="DZ91" i="1" s="1"/>
  <c r="DN49" i="1"/>
  <c r="DN91" i="1" s="1"/>
  <c r="CP49" i="1"/>
  <c r="CP91" i="1" s="1"/>
  <c r="CD49" i="1"/>
  <c r="CD91" i="1" s="1"/>
  <c r="BR49" i="1"/>
  <c r="BR91" i="1" s="1"/>
  <c r="BF49" i="1"/>
  <c r="BF91" i="1" s="1"/>
  <c r="AT49" i="1"/>
  <c r="AH49" i="1"/>
  <c r="AH91" i="1" s="1"/>
  <c r="V49" i="1"/>
  <c r="V91" i="1" s="1"/>
  <c r="J49" i="1"/>
  <c r="GR49" i="1"/>
  <c r="GR91" i="1" s="1"/>
  <c r="GF49" i="1"/>
  <c r="GF91" i="1" s="1"/>
  <c r="FT49" i="1"/>
  <c r="FH49" i="1"/>
  <c r="FH91" i="1" s="1"/>
  <c r="EV49" i="1"/>
  <c r="EJ49" i="1"/>
  <c r="EJ91" i="1" s="1"/>
  <c r="DX49" i="1"/>
  <c r="DX91" i="1" s="1"/>
  <c r="DL49" i="1"/>
  <c r="DL91" i="1" s="1"/>
  <c r="CN49" i="1"/>
  <c r="CN91" i="1" s="1"/>
  <c r="CB49" i="1"/>
  <c r="CB91" i="1" s="1"/>
  <c r="BP49" i="1"/>
  <c r="BP91" i="1" s="1"/>
  <c r="BD49" i="1"/>
  <c r="BD91" i="1" s="1"/>
  <c r="AR49" i="1"/>
  <c r="AR91" i="1" s="1"/>
  <c r="AF49" i="1"/>
  <c r="AF91" i="1" s="1"/>
  <c r="H49" i="1"/>
  <c r="GP49" i="1"/>
  <c r="GP91" i="1" s="1"/>
  <c r="FR49" i="1"/>
  <c r="FR91" i="1" s="1"/>
  <c r="FF49" i="1"/>
  <c r="FF91" i="1" s="1"/>
  <c r="ET49" i="1"/>
  <c r="EH49" i="1"/>
  <c r="EH91" i="1" s="1"/>
  <c r="DV49" i="1"/>
  <c r="DV91" i="1" s="1"/>
  <c r="DJ49" i="1"/>
  <c r="DJ91" i="1" s="1"/>
  <c r="CL49" i="1"/>
  <c r="CL91" i="1" s="1"/>
  <c r="BZ49" i="1"/>
  <c r="BZ91" i="1" s="1"/>
  <c r="BN49" i="1"/>
  <c r="BN91" i="1" s="1"/>
  <c r="R49" i="1"/>
  <c r="F49" i="1"/>
  <c r="GN49" i="1"/>
  <c r="GN91" i="1" s="1"/>
  <c r="GB49" i="1"/>
  <c r="GB91" i="1" s="1"/>
  <c r="FP49" i="1"/>
  <c r="FP91" i="1" s="1"/>
  <c r="FD49" i="1"/>
  <c r="FD91" i="1" s="1"/>
  <c r="ER49" i="1"/>
  <c r="EF49" i="1"/>
  <c r="EF91" i="1" s="1"/>
  <c r="DT49" i="1"/>
  <c r="DH49" i="1"/>
  <c r="DH91" i="1" s="1"/>
  <c r="CJ49" i="1"/>
  <c r="CJ91" i="1" s="1"/>
  <c r="BX49" i="1"/>
  <c r="BX91" i="1" s="1"/>
  <c r="BL49" i="1"/>
  <c r="BL91" i="1" s="1"/>
  <c r="AN49" i="1"/>
  <c r="AN91" i="1" s="1"/>
  <c r="AB49" i="1"/>
  <c r="AB91" i="1" s="1"/>
  <c r="P49" i="1"/>
  <c r="D49" i="1"/>
  <c r="AZ49" i="1"/>
  <c r="GD49" i="1"/>
  <c r="GD91" i="1" s="1"/>
  <c r="CV49" i="1"/>
  <c r="CY49" i="1"/>
  <c r="CX49" i="1"/>
  <c r="CU49" i="1"/>
  <c r="DB49" i="1"/>
  <c r="DA49" i="1"/>
  <c r="CZ49" i="1"/>
  <c r="CW49" i="1"/>
  <c r="BU49" i="1"/>
  <c r="BT49" i="1"/>
  <c r="AX49" i="1"/>
  <c r="BB49" i="1"/>
  <c r="BA49" i="1"/>
  <c r="AY49" i="1"/>
  <c r="AV49" i="1"/>
  <c r="AU49" i="1"/>
  <c r="T49" i="1"/>
  <c r="U49" i="1"/>
  <c r="GT24" i="1"/>
  <c r="GT22" i="1"/>
  <c r="GT21" i="1"/>
  <c r="GT20" i="1"/>
  <c r="GT19" i="1"/>
  <c r="GT18" i="1"/>
  <c r="GT17" i="1"/>
  <c r="GT16" i="1"/>
  <c r="GT15" i="1"/>
  <c r="GT14" i="1"/>
  <c r="GT13" i="1"/>
  <c r="GT12" i="1"/>
  <c r="GT11" i="1"/>
  <c r="GT10" i="1"/>
  <c r="ET8" i="1"/>
  <c r="ES8" i="1"/>
  <c r="ER8" i="1"/>
  <c r="EQ8" i="1"/>
  <c r="EP8" i="1"/>
  <c r="EP91" i="1" s="1"/>
  <c r="EO8" i="1"/>
  <c r="EO91" i="1" s="1"/>
  <c r="EN8" i="1"/>
  <c r="EN91" i="1" s="1"/>
  <c r="EM8" i="1"/>
  <c r="EM91" i="1" s="1"/>
  <c r="EL8" i="1"/>
  <c r="DU8" i="1"/>
  <c r="DT8" i="1"/>
  <c r="DS8" i="1"/>
  <c r="CS8" i="1"/>
  <c r="CR8" i="1"/>
  <c r="CR91" i="1" s="1"/>
  <c r="CQ8" i="1"/>
  <c r="BS8" i="1"/>
  <c r="S8" i="1"/>
  <c r="R8" i="1"/>
  <c r="Q8" i="1"/>
  <c r="Q91" i="1" s="1"/>
  <c r="P8" i="1"/>
  <c r="O8" i="1"/>
  <c r="O91" i="1" s="1"/>
  <c r="N8" i="1"/>
  <c r="N91" i="1" s="1"/>
  <c r="M8" i="1"/>
  <c r="K8" i="1"/>
  <c r="J8" i="1"/>
  <c r="J91" i="1" s="1"/>
  <c r="I8" i="1"/>
  <c r="I91" i="1" s="1"/>
  <c r="H8" i="1"/>
  <c r="G8" i="1"/>
  <c r="G91" i="1" s="1"/>
  <c r="F8" i="1"/>
  <c r="E8" i="1"/>
  <c r="E91" i="1" s="1"/>
  <c r="D8" i="1"/>
  <c r="C8" i="1"/>
  <c r="S91" i="1" l="1"/>
  <c r="M91" i="1"/>
  <c r="P91" i="1"/>
  <c r="K91" i="1"/>
  <c r="EL91" i="1"/>
  <c r="BS91" i="1"/>
  <c r="ES91" i="1"/>
  <c r="ER91" i="1"/>
  <c r="DS91" i="1"/>
  <c r="CS91" i="1"/>
  <c r="D91" i="1"/>
  <c r="R91" i="1"/>
  <c r="F91" i="1"/>
  <c r="EQ91" i="1"/>
  <c r="H91" i="1"/>
  <c r="CQ91" i="1"/>
  <c r="GT8" i="1"/>
  <c r="C50" i="1" l="1"/>
  <c r="C49" i="1" s="1"/>
  <c r="C91" i="1" s="1"/>
  <c r="GT33" i="1"/>
</calcChain>
</file>

<file path=xl/sharedStrings.xml><?xml version="1.0" encoding="utf-8"?>
<sst xmlns="http://schemas.openxmlformats.org/spreadsheetml/2006/main" count="1820" uniqueCount="272">
  <si>
    <t>всего</t>
  </si>
  <si>
    <t>Индекс</t>
  </si>
  <si>
    <t>Компоненты  программы</t>
  </si>
  <si>
    <t>ПН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</si>
  <si>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</si>
  <si>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</si>
  <si>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</si>
  <si>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</si>
  <si>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</si>
  <si>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</si>
  <si>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</si>
  <si>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</si>
  <si>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</si>
  <si>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</si>
  <si>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</si>
  <si>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</si>
  <si>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март</t>
  </si>
  <si>
    <t xml:space="preserve">декабрь </t>
  </si>
  <si>
    <t xml:space="preserve">июнь </t>
  </si>
  <si>
    <t>ООД</t>
  </si>
  <si>
    <t>Общеобразовательный блок</t>
  </si>
  <si>
    <t>к</t>
  </si>
  <si>
    <t>ООД.01</t>
  </si>
  <si>
    <t>Русский язык</t>
  </si>
  <si>
    <t>ООД.02</t>
  </si>
  <si>
    <t>Литература</t>
  </si>
  <si>
    <t>ООД.03</t>
  </si>
  <si>
    <t xml:space="preserve">Математика  </t>
  </si>
  <si>
    <t>ООД.04</t>
  </si>
  <si>
    <t xml:space="preserve">Иностранный язык </t>
  </si>
  <si>
    <t>ООД.05</t>
  </si>
  <si>
    <t xml:space="preserve">Информатика </t>
  </si>
  <si>
    <t>ООД.06</t>
  </si>
  <si>
    <t xml:space="preserve">Физика </t>
  </si>
  <si>
    <t>ООД.07</t>
  </si>
  <si>
    <t>Химия</t>
  </si>
  <si>
    <t>ООД.08</t>
  </si>
  <si>
    <t>Биология</t>
  </si>
  <si>
    <t>ООД.09</t>
  </si>
  <si>
    <t xml:space="preserve">История  </t>
  </si>
  <si>
    <t>ООД.10</t>
  </si>
  <si>
    <t xml:space="preserve">Обществознание </t>
  </si>
  <si>
    <t>ООД.11</t>
  </si>
  <si>
    <t>География</t>
  </si>
  <si>
    <t>ООД.12</t>
  </si>
  <si>
    <t>Физическая культура</t>
  </si>
  <si>
    <t xml:space="preserve">ООД.13 </t>
  </si>
  <si>
    <t>Основы безопасности жизнедеятельности</t>
  </si>
  <si>
    <t>ООД.14</t>
  </si>
  <si>
    <t>Индивидуальный проект</t>
  </si>
  <si>
    <t>ООД.16</t>
  </si>
  <si>
    <t>Экология профдеятельности (в формате индивидуального проекта)</t>
  </si>
  <si>
    <t>Безопасность жизнедеятельности</t>
  </si>
  <si>
    <t>ОП.01</t>
  </si>
  <si>
    <t>ОП.02</t>
  </si>
  <si>
    <t>ОП.03</t>
  </si>
  <si>
    <t>ОП.05</t>
  </si>
  <si>
    <t>ОП.06</t>
  </si>
  <si>
    <t>УП.01</t>
  </si>
  <si>
    <t>Учебная практика</t>
  </si>
  <si>
    <t>ПП.01</t>
  </si>
  <si>
    <t>УП.02</t>
  </si>
  <si>
    <t>ПП.02</t>
  </si>
  <si>
    <t>Производственная практика</t>
  </si>
  <si>
    <t>ПМ.03</t>
  </si>
  <si>
    <t>УП.03</t>
  </si>
  <si>
    <t>ПМ.04</t>
  </si>
  <si>
    <t>УП.04</t>
  </si>
  <si>
    <t>ОП.09</t>
  </si>
  <si>
    <t>ОП.10</t>
  </si>
  <si>
    <t>ОП.11</t>
  </si>
  <si>
    <t>ПДП</t>
  </si>
  <si>
    <t>каникулы</t>
  </si>
  <si>
    <t>аудиторные занятия</t>
  </si>
  <si>
    <t>практика учебная</t>
  </si>
  <si>
    <t>практика производственная</t>
  </si>
  <si>
    <t>промежуточная аттестация</t>
  </si>
  <si>
    <t>практика производственная (преддипломная)</t>
  </si>
  <si>
    <t>ГИА: подготовка и проведение ДЭ, подготовка и защита дипломного проекта</t>
  </si>
  <si>
    <t>рабочая профессия распределенно</t>
  </si>
  <si>
    <t>ООД.15</t>
  </si>
  <si>
    <t>Основы философии</t>
  </si>
  <si>
    <t>Психология общения</t>
  </si>
  <si>
    <t>Иностранный язык в профессиональной деятельности</t>
  </si>
  <si>
    <t>ЕН.00</t>
  </si>
  <si>
    <t>Математический и общий естественно-научный цикл</t>
  </si>
  <si>
    <t>ЕН.01</t>
  </si>
  <si>
    <t>ЕН.02</t>
  </si>
  <si>
    <t>ЕН.03</t>
  </si>
  <si>
    <t>ОП.00</t>
  </si>
  <si>
    <t>Техническая механика</t>
  </si>
  <si>
    <t>Правовое обеспечение профессиональной деятельности</t>
  </si>
  <si>
    <t>П.00</t>
  </si>
  <si>
    <t>Профессиональный цикл</t>
  </si>
  <si>
    <t>МДК.04.01</t>
  </si>
  <si>
    <t>ВСЕГО</t>
  </si>
  <si>
    <t>ОГСЭ.00</t>
  </si>
  <si>
    <t>ОГСЭ.01</t>
  </si>
  <si>
    <t>ОГСЭ.02</t>
  </si>
  <si>
    <t>ОГСЭ.04</t>
  </si>
  <si>
    <t>Календарный учебный график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</si>
  <si>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</si>
  <si>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</si>
  <si>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</si>
  <si>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</si>
  <si>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</si>
  <si>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</si>
  <si>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</si>
  <si>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НОЯБРЬ</t>
  </si>
  <si>
    <t>ИЮНЬ</t>
  </si>
  <si>
    <t>ИТОГО:</t>
  </si>
  <si>
    <t xml:space="preserve">Государственная итоговая аттестация </t>
  </si>
  <si>
    <t xml:space="preserve">Самостоятельная работа </t>
  </si>
  <si>
    <t xml:space="preserve">Промежуточная аттестация </t>
  </si>
  <si>
    <t>ПМ.02</t>
  </si>
  <si>
    <t>ОП.07</t>
  </si>
  <si>
    <t xml:space="preserve">Общепрофессиональный  цикл </t>
  </si>
  <si>
    <t>Информатика</t>
  </si>
  <si>
    <t>ОГСЭ.05</t>
  </si>
  <si>
    <t>ОГСЭ.03</t>
  </si>
  <si>
    <t>Общий гуманитарный и социально-экономический цикл</t>
  </si>
  <si>
    <t>Физическая культура / Адаптационная физическая культура</t>
  </si>
  <si>
    <t>ОГСЭ.06</t>
  </si>
  <si>
    <t>Русский язык и культура речи</t>
  </si>
  <si>
    <t>ОГСЭ.07</t>
  </si>
  <si>
    <t>Основы финансовой граммотности</t>
  </si>
  <si>
    <t>Математика</t>
  </si>
  <si>
    <t>Экология</t>
  </si>
  <si>
    <t>Инженерная графика</t>
  </si>
  <si>
    <t>Электротехника и электроника</t>
  </si>
  <si>
    <t>ОП.04</t>
  </si>
  <si>
    <t>Материаловедение</t>
  </si>
  <si>
    <t>Метрология, стандартизация, сертификация</t>
  </si>
  <si>
    <t>Информационные технологии в профессиональной деятельности</t>
  </si>
  <si>
    <t>ОП.08</t>
  </si>
  <si>
    <t>Охрана труда</t>
  </si>
  <si>
    <t>Безопасность дорожного движения</t>
  </si>
  <si>
    <t>Технологии бережливого производства</t>
  </si>
  <si>
    <t xml:space="preserve">ПМ.01 </t>
  </si>
  <si>
    <t xml:space="preserve">Техническое обслуживание и ремонт автомобильных двигателей </t>
  </si>
  <si>
    <t>МДК.01.01</t>
  </si>
  <si>
    <t>Устройство автомобилей</t>
  </si>
  <si>
    <t xml:space="preserve">МДК.01.02 </t>
  </si>
  <si>
    <t>Автомобильные эксплуатационные материалы</t>
  </si>
  <si>
    <t>МДК.01.03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</si>
  <si>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</si>
  <si>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</si>
  <si>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МДК.02.01</t>
  </si>
  <si>
    <t>Техническое обслуживание и ремонт шасси автомобилей</t>
  </si>
  <si>
    <t>МДК.03.01</t>
  </si>
  <si>
    <t>ПП.03</t>
  </si>
  <si>
    <t>Проведение кузовного ремонта</t>
  </si>
  <si>
    <t>Ремонт кузовов автомобилей</t>
  </si>
  <si>
    <t>ПП.04</t>
  </si>
  <si>
    <t>ПМ.05</t>
  </si>
  <si>
    <t>Организация процесса по техническому обслуживанию и ремонту автомобиля</t>
  </si>
  <si>
    <t>МДК.05.01</t>
  </si>
  <si>
    <t>Техническая документация</t>
  </si>
  <si>
    <t>МДК.05.02</t>
  </si>
  <si>
    <t xml:space="preserve">Управление процессом технического обслуживания и ремонта автомобилей </t>
  </si>
  <si>
    <t>МДК.05.03</t>
  </si>
  <si>
    <t>Управление коллективом исполнителей</t>
  </si>
  <si>
    <t>УП.05</t>
  </si>
  <si>
    <t>ПМ.06</t>
  </si>
  <si>
    <t>Организация процесса модернизации и модификации автотранспортных средств</t>
  </si>
  <si>
    <t>МДК.06.01</t>
  </si>
  <si>
    <t>Особенности конструкций автотранспортных средств</t>
  </si>
  <si>
    <t>МДК.06.02</t>
  </si>
  <si>
    <t>Организация работ по модернизации автотранспортных средств</t>
  </si>
  <si>
    <t>МДК.06.03</t>
  </si>
  <si>
    <t>Тюнинг автомобилей</t>
  </si>
  <si>
    <t>МДК.06.04</t>
  </si>
  <si>
    <t>Производственное оборудование</t>
  </si>
  <si>
    <t>ПП.06</t>
  </si>
  <si>
    <t>Производственная  практика</t>
  </si>
  <si>
    <t>ПМ.07</t>
  </si>
  <si>
    <t>Освоение профессии рабочих 18511 Слесарь по ремонту автомобилей</t>
  </si>
  <si>
    <t>МДК.07.01</t>
  </si>
  <si>
    <t>Технология работы слесаря по ремонту автомобилей</t>
  </si>
  <si>
    <t>УП.07</t>
  </si>
  <si>
    <t>ПМ.08</t>
  </si>
  <si>
    <t xml:space="preserve">Основы предпринимательства и трудоустройства на работу </t>
  </si>
  <si>
    <t xml:space="preserve">МДК.08.01 </t>
  </si>
  <si>
    <t xml:space="preserve">Способы поиска работы, трудоустройства </t>
  </si>
  <si>
    <t>МДК.08.02</t>
  </si>
  <si>
    <t>Основы предпринимательства, открытие собственного дела</t>
  </si>
  <si>
    <t>УП.08</t>
  </si>
  <si>
    <t>Преддипломная практика</t>
  </si>
  <si>
    <t xml:space="preserve"> зачётов</t>
  </si>
  <si>
    <t>1.2 Государственная итоговая аттестация проводится в форме демонстрационного экзамена и защиты дипломного проекта (работы). (п.2.9  в ред. Приказа Минпросвещения России от 01.09.2022 № 796)</t>
  </si>
  <si>
    <t>экзаменов</t>
  </si>
  <si>
    <t xml:space="preserve"> преддипл. практика </t>
  </si>
  <si>
    <t>1.1. Дипломный проект: выпоолнение дипломного проекта - 3 недели, защита дипломного проекта - 1 неделя</t>
  </si>
  <si>
    <t xml:space="preserve">производст. практики  </t>
  </si>
  <si>
    <t>1. Программа обучения по специальности</t>
  </si>
  <si>
    <t>учебной практики</t>
  </si>
  <si>
    <t>Государственная итоговая аттестация:</t>
  </si>
  <si>
    <t>дисциплин и МДК</t>
  </si>
  <si>
    <t xml:space="preserve">Консультации на учебную группу не более 100 часов в год 
 </t>
  </si>
  <si>
    <t>38зач/22экз</t>
  </si>
  <si>
    <t>З</t>
  </si>
  <si>
    <t>16</t>
  </si>
  <si>
    <t>36</t>
  </si>
  <si>
    <t>Э(м)</t>
  </si>
  <si>
    <t>КЭ</t>
  </si>
  <si>
    <t>Э</t>
  </si>
  <si>
    <t>14</t>
  </si>
  <si>
    <t>Э,-</t>
  </si>
  <si>
    <t>Э,Э</t>
  </si>
  <si>
    <t>15экз</t>
  </si>
  <si>
    <t>12зач</t>
  </si>
  <si>
    <t>-,З</t>
  </si>
  <si>
    <t>4экз</t>
  </si>
  <si>
    <t>7зач</t>
  </si>
  <si>
    <t>0экз</t>
  </si>
  <si>
    <t>4зач</t>
  </si>
  <si>
    <t>З,З,З,З,З,З</t>
  </si>
  <si>
    <t>-,-,-,-,-,З</t>
  </si>
  <si>
    <t>История</t>
  </si>
  <si>
    <t>6зач</t>
  </si>
  <si>
    <t>4</t>
  </si>
  <si>
    <t>Экология профдеятельности (в формате индивидуального проекта)/Валеология специалиста  (в формате индивидуального проекта)</t>
  </si>
  <si>
    <t>1</t>
  </si>
  <si>
    <t>Черчение/Скетчинг</t>
  </si>
  <si>
    <t>3</t>
  </si>
  <si>
    <t>2</t>
  </si>
  <si>
    <t>ООД.13</t>
  </si>
  <si>
    <t>з,з</t>
  </si>
  <si>
    <t>Физика</t>
  </si>
  <si>
    <t>Иностранный язык</t>
  </si>
  <si>
    <t xml:space="preserve">Математика </t>
  </si>
  <si>
    <t>13зач</t>
  </si>
  <si>
    <t>Блок ООД</t>
  </si>
  <si>
    <t>21</t>
  </si>
  <si>
    <t>18</t>
  </si>
  <si>
    <t>15</t>
  </si>
  <si>
    <t>12</t>
  </si>
  <si>
    <t>11</t>
  </si>
  <si>
    <t>9</t>
  </si>
  <si>
    <t>8</t>
  </si>
  <si>
    <t>6</t>
  </si>
  <si>
    <t>5</t>
  </si>
  <si>
    <t>Экзамены</t>
  </si>
  <si>
    <t>Зачеты</t>
  </si>
  <si>
    <t>практика</t>
  </si>
  <si>
    <t>лаб. и практ. занятий</t>
  </si>
  <si>
    <t>Теоретическое обучение</t>
  </si>
  <si>
    <t>8 семестр
 13 нед (9+4)</t>
  </si>
  <si>
    <t>5 семестр 
16 нед (10+6)</t>
  </si>
  <si>
    <t>3 семестр 
16 нед 792</t>
  </si>
  <si>
    <t>2 семестр 
22 нед 612</t>
  </si>
  <si>
    <t>1 семестр
 17 нед</t>
  </si>
  <si>
    <t xml:space="preserve">Консультации </t>
  </si>
  <si>
    <t>курсовых работ (проектов)</t>
  </si>
  <si>
    <t>из них</t>
  </si>
  <si>
    <t>Практическая подготовка</t>
  </si>
  <si>
    <t xml:space="preserve"> всего учебных занятий</t>
  </si>
  <si>
    <t>4 курс</t>
  </si>
  <si>
    <t>3 курс</t>
  </si>
  <si>
    <t>2 курс</t>
  </si>
  <si>
    <t>1 курс</t>
  </si>
  <si>
    <t>Во взаимодействии с преподавателем</t>
  </si>
  <si>
    <t>Самостоятельная учебная  работа</t>
  </si>
  <si>
    <t>Распределение обязательной нагрузки по курсам и семестрам  (час. в семестр)</t>
  </si>
  <si>
    <t>Учебная нагрузка обучающихся (час.)</t>
  </si>
  <si>
    <t xml:space="preserve">Объём образовательной нагрузки </t>
  </si>
  <si>
    <t>Формы промежуточной аттестации</t>
  </si>
  <si>
    <t>Наименование циклов, дисциплин, профессиональных модулей, МДК, практик</t>
  </si>
  <si>
    <t>2. План учебного процесса</t>
  </si>
  <si>
    <r>
      <t xml:space="preserve">4 семестр
</t>
    </r>
    <r>
      <rPr>
        <sz val="12"/>
        <color rgb="FFFF0000"/>
        <rFont val="Times New Roman"/>
        <family val="1"/>
        <charset val="204"/>
      </rPr>
      <t xml:space="preserve"> 23 нед (21+2)</t>
    </r>
  </si>
  <si>
    <t>6 семестр
 24 нед (20+4)</t>
  </si>
  <si>
    <r>
      <t xml:space="preserve">7 семестр
 </t>
    </r>
    <r>
      <rPr>
        <sz val="12"/>
        <color rgb="FFFF0000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нед (</t>
    </r>
    <r>
      <rPr>
        <sz val="12"/>
        <color rgb="FFFF0000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>+4)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</si>
</sst>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6BF92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</cellStyleXfs>
  <cellXfs count="502">
    <xf numFmtId="0" fontId="0" fillId="0" borderId="0" xfId="0"/>
    <xf numFmtId="0" fontId="1" fillId="2" borderId="0" xfId="1" applyFill="1"/>
    <xf numFmtId="0" fontId="1" fillId="0" borderId="0" xfId="1"/>
    <xf numFmtId="0" fontId="1" fillId="3" borderId="0" xfId="1" applyFill="1"/>
    <xf numFmtId="0" fontId="1" fillId="4" borderId="0" xfId="1" applyFill="1"/>
    <xf numFmtId="0" fontId="1" fillId="7" borderId="0" xfId="1" applyFill="1"/>
    <xf numFmtId="0" fontId="1" fillId="8" borderId="0" xfId="1" applyFill="1"/>
    <xf numFmtId="0" fontId="1" fillId="9" borderId="0" xfId="1" applyFill="1"/>
    <xf numFmtId="0" fontId="1" fillId="10" borderId="0" xfId="1" applyFill="1"/>
    <xf numFmtId="0" fontId="1" fillId="11" borderId="14" xfId="1" applyFill="1" applyBorder="1"/>
    <xf numFmtId="0" fontId="0" fillId="14" borderId="0" xfId="0" applyFill="1"/>
    <xf numFmtId="0" fontId="0" fillId="12" borderId="0" xfId="0" applyFill="1"/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17" borderId="0" xfId="0" applyFill="1"/>
    <xf numFmtId="0" fontId="2" fillId="17" borderId="8" xfId="0" applyFont="1" applyFill="1" applyBorder="1" applyAlignment="1">
      <alignment vertical="center" wrapText="1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0" fillId="19" borderId="0" xfId="0" applyFill="1"/>
    <xf numFmtId="0" fontId="2" fillId="0" borderId="0" xfId="0" applyFont="1"/>
    <xf numFmtId="0" fontId="2" fillId="15" borderId="0" xfId="0" applyFont="1" applyFill="1"/>
    <xf numFmtId="0" fontId="2" fillId="16" borderId="0" xfId="0" applyFont="1" applyFill="1"/>
    <xf numFmtId="0" fontId="2" fillId="13" borderId="0" xfId="0" applyFont="1" applyFill="1"/>
    <xf numFmtId="0" fontId="2" fillId="18" borderId="0" xfId="0" applyFont="1" applyFill="1"/>
    <xf numFmtId="0" fontId="7" fillId="0" borderId="1" xfId="0" applyFont="1" applyBorder="1"/>
    <xf numFmtId="0" fontId="7" fillId="12" borderId="1" xfId="0" applyFont="1" applyFill="1" applyBorder="1"/>
    <xf numFmtId="0" fontId="7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12" borderId="0" xfId="0" applyFont="1" applyFill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19" borderId="13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1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19" borderId="13" xfId="0" applyFont="1" applyFill="1" applyBorder="1" applyAlignment="1" applyProtection="1">
      <alignment horizontal="center" vertical="center" wrapText="1"/>
      <protection locked="0"/>
    </xf>
    <xf numFmtId="0" fontId="4" fillId="12" borderId="1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2" fillId="12" borderId="13" xfId="0" applyFont="1" applyFill="1" applyBorder="1" applyAlignment="1">
      <alignment vertical="center" wrapText="1"/>
    </xf>
    <xf numFmtId="0" fontId="2" fillId="17" borderId="13" xfId="0" applyFont="1" applyFill="1" applyBorder="1" applyAlignment="1">
      <alignment vertical="center" wrapText="1"/>
    </xf>
    <xf numFmtId="0" fontId="0" fillId="6" borderId="0" xfId="0" applyFill="1"/>
    <xf numFmtId="0" fontId="2" fillId="12" borderId="8" xfId="0" applyFont="1" applyFill="1" applyBorder="1" applyAlignment="1">
      <alignment vertical="center" wrapText="1"/>
    </xf>
    <xf numFmtId="0" fontId="6" fillId="12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/>
    </xf>
    <xf numFmtId="0" fontId="0" fillId="0" borderId="9" xfId="0" applyBorder="1"/>
    <xf numFmtId="0" fontId="8" fillId="0" borderId="0" xfId="0" applyFont="1"/>
    <xf numFmtId="0" fontId="5" fillId="0" borderId="11" xfId="0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left" vertical="center" wrapText="1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>
      <alignment horizontal="center" vertical="center" wrapText="1" shrinkToFit="1"/>
    </xf>
    <xf numFmtId="49" fontId="5" fillId="6" borderId="11" xfId="0" applyNumberFormat="1" applyFont="1" applyFill="1" applyBorder="1" applyAlignment="1">
      <alignment horizontal="left" vertical="center" wrapText="1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vertical="center" wrapText="1"/>
    </xf>
    <xf numFmtId="0" fontId="0" fillId="0" borderId="0" xfId="1" applyFont="1"/>
    <xf numFmtId="0" fontId="2" fillId="3" borderId="11" xfId="0" applyFont="1" applyFill="1" applyBorder="1" applyAlignment="1">
      <alignment vertical="center" wrapText="1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>
      <alignment vertical="center" wrapText="1"/>
    </xf>
    <xf numFmtId="0" fontId="4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8" xfId="0" applyFont="1" applyFill="1" applyBorder="1" applyAlignment="1">
      <alignment vertical="center" wrapText="1"/>
    </xf>
    <xf numFmtId="0" fontId="2" fillId="10" borderId="11" xfId="0" applyFont="1" applyFill="1" applyBorder="1" applyAlignment="1">
      <alignment vertical="center" wrapText="1"/>
    </xf>
    <xf numFmtId="0" fontId="5" fillId="20" borderId="11" xfId="0" applyFont="1" applyFill="1" applyBorder="1" applyAlignment="1">
      <alignment horizontal="center" vertical="center" wrapText="1" shrinkToFit="1"/>
    </xf>
    <xf numFmtId="49" fontId="5" fillId="20" borderId="11" xfId="0" applyNumberFormat="1" applyFont="1" applyFill="1" applyBorder="1" applyAlignment="1">
      <alignment horizontal="left" vertical="center" wrapText="1"/>
    </xf>
    <xf numFmtId="0" fontId="4" fillId="20" borderId="13" xfId="0" applyFont="1" applyFill="1" applyBorder="1" applyAlignment="1" applyProtection="1">
      <alignment horizontal="center" vertical="center" wrapText="1"/>
      <protection locked="0"/>
    </xf>
    <xf numFmtId="0" fontId="10" fillId="6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1" fillId="0" borderId="16" xfId="0" applyFont="1" applyBorder="1" applyAlignment="1">
      <alignment horizontal="center" vertical="top" shrinkToFit="1"/>
    </xf>
    <xf numFmtId="0" fontId="11" fillId="0" borderId="17" xfId="0" applyFont="1" applyBorder="1" applyAlignment="1">
      <alignment horizontal="center" vertical="top" shrinkToFit="1"/>
    </xf>
    <xf numFmtId="0" fontId="11" fillId="0" borderId="18" xfId="0" applyFont="1" applyBorder="1" applyAlignment="1">
      <alignment horizontal="center" vertical="top" shrinkToFit="1"/>
    </xf>
    <xf numFmtId="0" fontId="11" fillId="0" borderId="19" xfId="0" applyFont="1" applyBorder="1" applyAlignment="1">
      <alignment horizontal="center" vertical="top" shrinkToFit="1"/>
    </xf>
    <xf numFmtId="0" fontId="11" fillId="0" borderId="20" xfId="0" applyFont="1" applyBorder="1" applyAlignment="1">
      <alignment horizontal="center" vertical="top" shrinkToFit="1"/>
    </xf>
    <xf numFmtId="0" fontId="11" fillId="0" borderId="23" xfId="0" applyFont="1" applyBorder="1" applyAlignment="1">
      <alignment horizontal="left" vertical="center" wrapText="1" shrinkToFit="1"/>
    </xf>
    <xf numFmtId="0" fontId="11" fillId="0" borderId="26" xfId="0" applyFont="1" applyBorder="1" applyAlignment="1">
      <alignment horizontal="center" vertical="top" shrinkToFit="1"/>
    </xf>
    <xf numFmtId="0" fontId="11" fillId="0" borderId="0" xfId="0" applyFont="1" applyAlignment="1">
      <alignment horizontal="left" vertical="center" wrapText="1" shrinkToFit="1"/>
    </xf>
    <xf numFmtId="1" fontId="11" fillId="0" borderId="21" xfId="0" applyNumberFormat="1" applyFont="1" applyBorder="1" applyAlignment="1">
      <alignment horizontal="center" vertical="top" shrinkToFit="1"/>
    </xf>
    <xf numFmtId="1" fontId="11" fillId="0" borderId="20" xfId="0" applyNumberFormat="1" applyFont="1" applyBorder="1" applyAlignment="1">
      <alignment horizontal="center" vertical="top" shrinkToFit="1"/>
    </xf>
    <xf numFmtId="1" fontId="11" fillId="0" borderId="22" xfId="0" applyNumberFormat="1" applyFont="1" applyBorder="1" applyAlignment="1">
      <alignment horizontal="center" vertical="top" shrinkToFit="1"/>
    </xf>
    <xf numFmtId="1" fontId="11" fillId="0" borderId="29" xfId="0" applyNumberFormat="1" applyFont="1" applyBorder="1" applyAlignment="1">
      <alignment horizontal="center" vertical="top" shrinkToFit="1"/>
    </xf>
    <xf numFmtId="0" fontId="13" fillId="0" borderId="0" xfId="0" applyFont="1" applyAlignment="1">
      <alignment horizontal="left" shrinkToFit="1"/>
    </xf>
    <xf numFmtId="1" fontId="11" fillId="0" borderId="30" xfId="0" applyNumberFormat="1" applyFont="1" applyBorder="1" applyAlignment="1">
      <alignment horizontal="center" vertical="top" shrinkToFit="1"/>
    </xf>
    <xf numFmtId="1" fontId="11" fillId="0" borderId="31" xfId="0" applyNumberFormat="1" applyFont="1" applyBorder="1" applyAlignment="1">
      <alignment horizontal="center" vertical="top" shrinkToFit="1"/>
    </xf>
    <xf numFmtId="1" fontId="11" fillId="0" borderId="32" xfId="0" applyNumberFormat="1" applyFont="1" applyBorder="1" applyAlignment="1">
      <alignment horizontal="center" vertical="top" shrinkToFit="1"/>
    </xf>
    <xf numFmtId="1" fontId="11" fillId="0" borderId="33" xfId="0" applyNumberFormat="1" applyFont="1" applyBorder="1" applyAlignment="1">
      <alignment horizontal="center" vertical="top" shrinkToFit="1"/>
    </xf>
    <xf numFmtId="0" fontId="11" fillId="0" borderId="31" xfId="0" applyFont="1" applyBorder="1" applyAlignment="1">
      <alignment horizontal="center" vertical="top" shrinkToFit="1"/>
    </xf>
    <xf numFmtId="0" fontId="11" fillId="0" borderId="5" xfId="0" applyFont="1" applyBorder="1" applyAlignment="1">
      <alignment horizontal="left" shrinkToFit="1"/>
    </xf>
    <xf numFmtId="1" fontId="14" fillId="0" borderId="8" xfId="0" applyNumberFormat="1" applyFont="1" applyBorder="1" applyAlignment="1" applyProtection="1">
      <alignment horizontal="center" vertical="center" shrinkToFit="1"/>
      <protection locked="0"/>
    </xf>
    <xf numFmtId="1" fontId="14" fillId="0" borderId="36" xfId="0" applyNumberFormat="1" applyFont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 shrinkToFit="1"/>
    </xf>
    <xf numFmtId="1" fontId="14" fillId="0" borderId="18" xfId="0" applyNumberFormat="1" applyFont="1" applyBorder="1" applyAlignment="1">
      <alignment horizontal="center" vertical="center" shrinkToFit="1"/>
    </xf>
    <xf numFmtId="1" fontId="14" fillId="0" borderId="39" xfId="0" applyNumberFormat="1" applyFont="1" applyBorder="1" applyAlignment="1">
      <alignment horizontal="center" vertical="center" shrinkToFit="1"/>
    </xf>
    <xf numFmtId="1" fontId="14" fillId="0" borderId="16" xfId="0" applyNumberFormat="1" applyFont="1" applyBorder="1" applyAlignment="1">
      <alignment horizontal="center" vertical="center" shrinkToFit="1"/>
    </xf>
    <xf numFmtId="1" fontId="14" fillId="0" borderId="40" xfId="0" applyNumberFormat="1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 shrinkToFit="1"/>
    </xf>
    <xf numFmtId="1" fontId="14" fillId="0" borderId="20" xfId="0" applyNumberFormat="1" applyFont="1" applyBorder="1" applyAlignment="1">
      <alignment horizontal="center" vertical="center" shrinkToFit="1"/>
    </xf>
    <xf numFmtId="49" fontId="16" fillId="0" borderId="26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 shrinkToFit="1"/>
    </xf>
    <xf numFmtId="0" fontId="15" fillId="0" borderId="26" xfId="0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 shrinkToFit="1"/>
    </xf>
    <xf numFmtId="1" fontId="16" fillId="0" borderId="19" xfId="0" applyNumberFormat="1" applyFont="1" applyBorder="1" applyAlignment="1">
      <alignment horizontal="center" vertical="center" shrinkToFit="1"/>
    </xf>
    <xf numFmtId="1" fontId="16" fillId="0" borderId="41" xfId="0" applyNumberFormat="1" applyFont="1" applyBorder="1" applyAlignment="1">
      <alignment horizontal="center" vertical="center" shrinkToFit="1"/>
    </xf>
    <xf numFmtId="1" fontId="16" fillId="0" borderId="26" xfId="0" applyNumberFormat="1" applyFont="1" applyBorder="1" applyAlignment="1">
      <alignment horizontal="center" vertical="center" shrinkToFit="1"/>
    </xf>
    <xf numFmtId="1" fontId="14" fillId="0" borderId="26" xfId="0" applyNumberFormat="1" applyFont="1" applyBorder="1" applyAlignment="1">
      <alignment horizontal="center" vertical="center" shrinkToFit="1"/>
    </xf>
    <xf numFmtId="1" fontId="14" fillId="0" borderId="14" xfId="0" applyNumberFormat="1" applyFont="1" applyBorder="1" applyAlignment="1">
      <alignment horizontal="center" vertical="center" shrinkToFit="1"/>
    </xf>
    <xf numFmtId="1" fontId="14" fillId="0" borderId="41" xfId="0" applyNumberFormat="1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/>
    </xf>
    <xf numFmtId="1" fontId="16" fillId="0" borderId="43" xfId="0" applyNumberFormat="1" applyFont="1" applyBorder="1" applyAlignment="1">
      <alignment horizontal="center" vertical="center" shrinkToFit="1"/>
    </xf>
    <xf numFmtId="1" fontId="16" fillId="0" borderId="44" xfId="0" applyNumberFormat="1" applyFont="1" applyBorder="1" applyAlignment="1">
      <alignment horizontal="center" vertical="center" shrinkToFit="1"/>
    </xf>
    <xf numFmtId="1" fontId="16" fillId="0" borderId="27" xfId="0" applyNumberFormat="1" applyFont="1" applyBorder="1" applyAlignment="1">
      <alignment horizontal="center" vertical="center" shrinkToFit="1"/>
    </xf>
    <xf numFmtId="1" fontId="16" fillId="0" borderId="42" xfId="0" applyNumberFormat="1" applyFont="1" applyBorder="1" applyAlignment="1">
      <alignment horizontal="center" vertical="center" shrinkToFit="1"/>
    </xf>
    <xf numFmtId="1" fontId="14" fillId="0" borderId="43" xfId="0" applyNumberFormat="1" applyFont="1" applyBorder="1" applyAlignment="1">
      <alignment horizontal="center" vertical="center" shrinkToFit="1"/>
    </xf>
    <xf numFmtId="1" fontId="14" fillId="0" borderId="42" xfId="0" applyNumberFormat="1" applyFont="1" applyBorder="1" applyAlignment="1">
      <alignment horizontal="center" vertical="center" shrinkToFit="1"/>
    </xf>
    <xf numFmtId="1" fontId="14" fillId="0" borderId="45" xfId="0" applyNumberFormat="1" applyFont="1" applyBorder="1" applyAlignment="1">
      <alignment horizontal="center" vertical="center" shrinkToFit="1"/>
    </xf>
    <xf numFmtId="1" fontId="14" fillId="0" borderId="27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 shrinkToFit="1"/>
    </xf>
    <xf numFmtId="0" fontId="15" fillId="0" borderId="46" xfId="0" applyFont="1" applyBorder="1" applyAlignment="1">
      <alignment horizontal="center"/>
    </xf>
    <xf numFmtId="1" fontId="14" fillId="0" borderId="31" xfId="0" applyNumberFormat="1" applyFont="1" applyBorder="1" applyAlignment="1">
      <alignment horizontal="center" vertical="center" shrinkToFit="1"/>
    </xf>
    <xf numFmtId="1" fontId="14" fillId="0" borderId="47" xfId="0" applyNumberFormat="1" applyFont="1" applyBorder="1" applyAlignment="1">
      <alignment horizontal="center" vertical="center" shrinkToFit="1"/>
    </xf>
    <xf numFmtId="1" fontId="14" fillId="0" borderId="24" xfId="0" applyNumberFormat="1" applyFont="1" applyBorder="1" applyAlignment="1">
      <alignment horizontal="center" vertical="center" shrinkToFit="1"/>
    </xf>
    <xf numFmtId="1" fontId="14" fillId="0" borderId="46" xfId="0" applyNumberFormat="1" applyFont="1" applyBorder="1" applyAlignment="1">
      <alignment horizontal="center" vertical="center" shrinkToFit="1"/>
    </xf>
    <xf numFmtId="1" fontId="14" fillId="0" borderId="48" xfId="0" applyNumberFormat="1" applyFont="1" applyBorder="1" applyAlignment="1">
      <alignment horizontal="center" vertical="center" shrinkToFit="1"/>
    </xf>
    <xf numFmtId="1" fontId="14" fillId="0" borderId="49" xfId="0" applyNumberFormat="1" applyFont="1" applyBorder="1" applyAlignment="1">
      <alignment horizontal="center" vertical="center" shrinkToFit="1"/>
    </xf>
    <xf numFmtId="1" fontId="14" fillId="0" borderId="50" xfId="0" applyNumberFormat="1" applyFont="1" applyBorder="1" applyAlignment="1">
      <alignment horizontal="center" vertical="center" shrinkToFit="1"/>
    </xf>
    <xf numFmtId="1" fontId="16" fillId="0" borderId="50" xfId="0" applyNumberFormat="1" applyFont="1" applyBorder="1" applyAlignment="1">
      <alignment horizontal="center" vertical="center" shrinkToFit="1"/>
    </xf>
    <xf numFmtId="0" fontId="17" fillId="0" borderId="49" xfId="0" applyFont="1" applyBorder="1"/>
    <xf numFmtId="49" fontId="16" fillId="0" borderId="50" xfId="0" applyNumberFormat="1" applyFont="1" applyBorder="1" applyAlignment="1">
      <alignment horizontal="center" vertical="center" wrapText="1"/>
    </xf>
    <xf numFmtId="49" fontId="14" fillId="0" borderId="50" xfId="0" applyNumberFormat="1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center"/>
    </xf>
    <xf numFmtId="1" fontId="16" fillId="0" borderId="17" xfId="0" applyNumberFormat="1" applyFont="1" applyBorder="1" applyAlignment="1" applyProtection="1">
      <alignment horizontal="center" vertical="center" shrinkToFit="1"/>
      <protection locked="0"/>
    </xf>
    <xf numFmtId="1" fontId="16" fillId="0" borderId="16" xfId="0" applyNumberFormat="1" applyFont="1" applyBorder="1" applyAlignment="1" applyProtection="1">
      <alignment horizontal="center" vertical="center" shrinkToFit="1"/>
      <protection locked="0"/>
    </xf>
    <xf numFmtId="1" fontId="16" fillId="0" borderId="40" xfId="0" applyNumberFormat="1" applyFont="1" applyBorder="1" applyAlignment="1" applyProtection="1">
      <alignment horizontal="center" vertical="center" shrinkToFit="1"/>
      <protection locked="0"/>
    </xf>
    <xf numFmtId="1" fontId="16" fillId="0" borderId="39" xfId="0" applyNumberFormat="1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/>
    <xf numFmtId="49" fontId="16" fillId="0" borderId="40" xfId="0" applyNumberFormat="1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/>
    </xf>
    <xf numFmtId="1" fontId="16" fillId="0" borderId="20" xfId="0" applyNumberFormat="1" applyFont="1" applyBorder="1" applyAlignment="1" applyProtection="1">
      <alignment horizontal="center" vertical="center" shrinkToFit="1"/>
      <protection locked="0"/>
    </xf>
    <xf numFmtId="1" fontId="16" fillId="0" borderId="26" xfId="0" applyNumberFormat="1" applyFont="1" applyBorder="1" applyAlignment="1" applyProtection="1">
      <alignment horizontal="center" vertical="center" shrinkToFit="1"/>
      <protection locked="0"/>
    </xf>
    <xf numFmtId="1" fontId="16" fillId="0" borderId="14" xfId="0" applyNumberFormat="1" applyFont="1" applyBorder="1" applyAlignment="1" applyProtection="1">
      <alignment horizontal="center" vertical="center" shrinkToFit="1"/>
      <protection locked="0"/>
    </xf>
    <xf numFmtId="1" fontId="16" fillId="0" borderId="41" xfId="0" applyNumberFormat="1" applyFont="1" applyBorder="1" applyAlignment="1" applyProtection="1">
      <alignment horizontal="center" vertical="center" shrinkToFit="1"/>
      <protection locked="0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24" xfId="0" applyNumberFormat="1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/>
    <xf numFmtId="49" fontId="16" fillId="0" borderId="14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1" fontId="16" fillId="0" borderId="31" xfId="0" applyNumberFormat="1" applyFont="1" applyBorder="1" applyAlignment="1" applyProtection="1">
      <alignment horizontal="center" vertical="center" shrinkToFit="1"/>
      <protection locked="0"/>
    </xf>
    <xf numFmtId="1" fontId="16" fillId="0" borderId="46" xfId="0" applyNumberFormat="1" applyFont="1" applyBorder="1" applyAlignment="1" applyProtection="1">
      <alignment horizontal="center" vertical="center" shrinkToFit="1"/>
      <protection locked="0"/>
    </xf>
    <xf numFmtId="1" fontId="16" fillId="0" borderId="51" xfId="0" applyNumberFormat="1" applyFont="1" applyBorder="1" applyAlignment="1" applyProtection="1">
      <alignment horizontal="center" vertical="center" shrinkToFit="1"/>
      <protection locked="0"/>
    </xf>
    <xf numFmtId="1" fontId="16" fillId="0" borderId="33" xfId="0" applyNumberFormat="1" applyFont="1" applyBorder="1" applyAlignment="1" applyProtection="1">
      <alignment horizontal="center" vertical="center" shrinkToFit="1"/>
      <protection locked="0"/>
    </xf>
    <xf numFmtId="1" fontId="16" fillId="0" borderId="51" xfId="0" applyNumberFormat="1" applyFont="1" applyBorder="1" applyAlignment="1">
      <alignment horizontal="center" vertical="center" wrapText="1"/>
    </xf>
    <xf numFmtId="49" fontId="16" fillId="0" borderId="51" xfId="0" applyNumberFormat="1" applyFont="1" applyBorder="1" applyAlignment="1">
      <alignment horizontal="center" vertical="center" wrapText="1"/>
    </xf>
    <xf numFmtId="0" fontId="17" fillId="0" borderId="3" xfId="0" applyFont="1" applyBorder="1"/>
    <xf numFmtId="49" fontId="16" fillId="0" borderId="51" xfId="0" applyNumberFormat="1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 shrinkToFit="1"/>
    </xf>
    <xf numFmtId="1" fontId="14" fillId="0" borderId="38" xfId="0" applyNumberFormat="1" applyFont="1" applyBorder="1" applyAlignment="1">
      <alignment horizontal="center" vertical="center" wrapText="1"/>
    </xf>
    <xf numFmtId="1" fontId="14" fillId="0" borderId="52" xfId="0" applyNumberFormat="1" applyFont="1" applyBorder="1" applyAlignment="1">
      <alignment horizontal="center" vertical="center" wrapText="1"/>
    </xf>
    <xf numFmtId="1" fontId="14" fillId="0" borderId="53" xfId="0" applyNumberFormat="1" applyFont="1" applyBorder="1" applyAlignment="1">
      <alignment horizontal="center" vertical="center" wrapText="1"/>
    </xf>
    <xf numFmtId="1" fontId="14" fillId="0" borderId="36" xfId="0" applyNumberFormat="1" applyFont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 wrapText="1"/>
    </xf>
    <xf numFmtId="164" fontId="14" fillId="0" borderId="53" xfId="0" applyNumberFormat="1" applyFont="1" applyBorder="1" applyAlignment="1">
      <alignment horizontal="center" vertical="center" wrapText="1"/>
    </xf>
    <xf numFmtId="49" fontId="14" fillId="0" borderId="53" xfId="0" applyNumberFormat="1" applyFont="1" applyBorder="1" applyAlignment="1">
      <alignment horizontal="center" vertical="center" wrapText="1"/>
    </xf>
    <xf numFmtId="1" fontId="14" fillId="0" borderId="38" xfId="0" applyNumberFormat="1" applyFont="1" applyBorder="1" applyAlignment="1">
      <alignment horizontal="left" vertical="center" wrapText="1"/>
    </xf>
    <xf numFmtId="1" fontId="14" fillId="0" borderId="36" xfId="0" applyNumberFormat="1" applyFont="1" applyBorder="1" applyAlignment="1">
      <alignment horizontal="center" vertical="center" wrapText="1" shrinkToFit="1"/>
    </xf>
    <xf numFmtId="1" fontId="16" fillId="0" borderId="54" xfId="0" applyNumberFormat="1" applyFont="1" applyBorder="1" applyAlignment="1">
      <alignment horizontal="center" vertical="center" shrinkToFit="1"/>
    </xf>
    <xf numFmtId="1" fontId="16" fillId="0" borderId="49" xfId="0" applyNumberFormat="1" applyFont="1" applyBorder="1" applyAlignment="1">
      <alignment horizontal="center" vertical="center" shrinkToFit="1"/>
    </xf>
    <xf numFmtId="1" fontId="16" fillId="0" borderId="48" xfId="0" applyNumberFormat="1" applyFont="1" applyBorder="1" applyAlignment="1">
      <alignment horizontal="center" vertical="center" shrinkToFit="1"/>
    </xf>
    <xf numFmtId="164" fontId="16" fillId="0" borderId="26" xfId="0" applyNumberFormat="1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1" fontId="16" fillId="0" borderId="14" xfId="0" applyNumberFormat="1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1" fontId="16" fillId="0" borderId="24" xfId="0" applyNumberFormat="1" applyFont="1" applyBorder="1" applyAlignment="1">
      <alignment horizontal="center" vertical="center" shrinkToFit="1"/>
    </xf>
    <xf numFmtId="49" fontId="16" fillId="0" borderId="29" xfId="0" applyNumberFormat="1" applyFont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left" vertical="center" wrapText="1"/>
    </xf>
    <xf numFmtId="1" fontId="16" fillId="0" borderId="46" xfId="0" applyNumberFormat="1" applyFont="1" applyBorder="1" applyAlignment="1">
      <alignment horizontal="center" vertical="center" shrinkToFit="1"/>
    </xf>
    <xf numFmtId="1" fontId="16" fillId="0" borderId="55" xfId="0" applyNumberFormat="1" applyFont="1" applyBorder="1" applyAlignment="1">
      <alignment horizontal="center" vertical="center" shrinkToFit="1"/>
    </xf>
    <xf numFmtId="1" fontId="16" fillId="0" borderId="34" xfId="0" applyNumberFormat="1" applyFont="1" applyBorder="1" applyAlignment="1">
      <alignment horizontal="center" vertical="center" shrinkToFit="1"/>
    </xf>
    <xf numFmtId="1" fontId="16" fillId="0" borderId="31" xfId="0" applyNumberFormat="1" applyFont="1" applyBorder="1" applyAlignment="1">
      <alignment horizontal="center" vertical="center" shrinkToFit="1"/>
    </xf>
    <xf numFmtId="164" fontId="16" fillId="0" borderId="46" xfId="0" applyNumberFormat="1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164" fontId="16" fillId="0" borderId="51" xfId="0" applyNumberFormat="1" applyFont="1" applyBorder="1" applyAlignment="1">
      <alignment horizontal="center" vertical="center" shrinkToFit="1"/>
    </xf>
    <xf numFmtId="1" fontId="16" fillId="0" borderId="51" xfId="0" applyNumberFormat="1" applyFont="1" applyBorder="1" applyAlignment="1">
      <alignment horizontal="center" vertical="center" shrinkToFit="1"/>
    </xf>
    <xf numFmtId="1" fontId="16" fillId="0" borderId="33" xfId="0" applyNumberFormat="1" applyFont="1" applyBorder="1" applyAlignment="1">
      <alignment horizontal="center" vertical="center" shrinkToFit="1"/>
    </xf>
    <xf numFmtId="49" fontId="16" fillId="0" borderId="46" xfId="0" applyNumberFormat="1" applyFont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0" xfId="0" applyFont="1" applyFill="1"/>
    <xf numFmtId="1" fontId="14" fillId="0" borderId="52" xfId="0" applyNumberFormat="1" applyFont="1" applyBorder="1" applyAlignment="1">
      <alignment horizontal="center" vertical="center" shrinkToFit="1"/>
    </xf>
    <xf numFmtId="1" fontId="14" fillId="0" borderId="36" xfId="0" applyNumberFormat="1" applyFont="1" applyBorder="1" applyAlignment="1">
      <alignment horizontal="center" vertical="center" shrinkToFit="1"/>
    </xf>
    <xf numFmtId="164" fontId="14" fillId="0" borderId="56" xfId="0" applyNumberFormat="1" applyFont="1" applyBorder="1" applyAlignment="1">
      <alignment horizontal="center" vertical="center" shrinkToFit="1"/>
    </xf>
    <xf numFmtId="1" fontId="14" fillId="0" borderId="57" xfId="0" applyNumberFormat="1" applyFont="1" applyBorder="1" applyAlignment="1">
      <alignment horizontal="center" vertical="center" shrinkToFit="1"/>
    </xf>
    <xf numFmtId="1" fontId="14" fillId="0" borderId="38" xfId="0" applyNumberFormat="1" applyFont="1" applyBorder="1" applyAlignment="1">
      <alignment horizontal="center" vertical="center" shrinkToFit="1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57" xfId="0" applyNumberFormat="1" applyFont="1" applyBorder="1" applyAlignment="1">
      <alignment horizontal="left" vertical="center" wrapText="1"/>
    </xf>
    <xf numFmtId="0" fontId="14" fillId="0" borderId="58" xfId="0" applyFont="1" applyBorder="1" applyAlignment="1">
      <alignment horizontal="center" vertical="center" wrapText="1" shrinkToFit="1"/>
    </xf>
    <xf numFmtId="0" fontId="0" fillId="3" borderId="1" xfId="0" applyFill="1" applyBorder="1"/>
    <xf numFmtId="0" fontId="16" fillId="0" borderId="16" xfId="0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 shrinkToFit="1"/>
    </xf>
    <xf numFmtId="1" fontId="16" fillId="0" borderId="18" xfId="0" applyNumberFormat="1" applyFont="1" applyBorder="1" applyAlignment="1">
      <alignment horizontal="center" vertical="center" shrinkToFit="1"/>
    </xf>
    <xf numFmtId="1" fontId="16" fillId="0" borderId="40" xfId="0" applyNumberFormat="1" applyFont="1" applyBorder="1" applyAlignment="1">
      <alignment horizontal="center" vertical="center" shrinkToFit="1"/>
    </xf>
    <xf numFmtId="0" fontId="17" fillId="0" borderId="13" xfId="0" applyFont="1" applyBorder="1"/>
    <xf numFmtId="0" fontId="16" fillId="0" borderId="26" xfId="0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 shrinkToFit="1"/>
    </xf>
    <xf numFmtId="164" fontId="16" fillId="0" borderId="14" xfId="0" applyNumberFormat="1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/>
    </xf>
    <xf numFmtId="1" fontId="16" fillId="0" borderId="47" xfId="0" applyNumberFormat="1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164" fontId="16" fillId="0" borderId="50" xfId="0" applyNumberFormat="1" applyFont="1" applyBorder="1" applyAlignment="1">
      <alignment horizontal="center" vertical="center" shrinkToFit="1"/>
    </xf>
    <xf numFmtId="49" fontId="16" fillId="0" borderId="49" xfId="0" applyNumberFormat="1" applyFont="1" applyBorder="1" applyAlignment="1">
      <alignment horizontal="center" vertical="center" wrapText="1"/>
    </xf>
    <xf numFmtId="1" fontId="14" fillId="0" borderId="52" xfId="0" applyNumberFormat="1" applyFont="1" applyBorder="1" applyAlignment="1" applyProtection="1">
      <alignment horizontal="center" vertical="center" shrinkToFit="1"/>
      <protection locked="0"/>
    </xf>
    <xf numFmtId="164" fontId="14" fillId="0" borderId="53" xfId="0" applyNumberFormat="1" applyFont="1" applyBorder="1" applyAlignment="1" applyProtection="1">
      <alignment horizontal="center" vertical="center" shrinkToFit="1"/>
      <protection locked="0"/>
    </xf>
    <xf numFmtId="1" fontId="14" fillId="0" borderId="38" xfId="0" applyNumberFormat="1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 shrinkToFit="1"/>
    </xf>
    <xf numFmtId="1" fontId="16" fillId="0" borderId="56" xfId="0" applyNumberFormat="1" applyFont="1" applyBorder="1" applyAlignment="1">
      <alignment horizontal="center" vertical="center" shrinkToFit="1"/>
    </xf>
    <xf numFmtId="1" fontId="16" fillId="0" borderId="60" xfId="0" applyNumberFormat="1" applyFont="1" applyBorder="1" applyAlignment="1">
      <alignment horizontal="center" vertical="center" shrinkToFit="1"/>
    </xf>
    <xf numFmtId="1" fontId="16" fillId="0" borderId="59" xfId="0" applyNumberFormat="1" applyFont="1" applyBorder="1" applyAlignment="1">
      <alignment horizontal="center" vertical="center" shrinkToFit="1"/>
    </xf>
    <xf numFmtId="164" fontId="16" fillId="0" borderId="59" xfId="0" applyNumberFormat="1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1" fontId="16" fillId="0" borderId="57" xfId="0" applyNumberFormat="1" applyFont="1" applyBorder="1" applyAlignment="1">
      <alignment horizontal="center" vertical="center" shrinkToFit="1"/>
    </xf>
    <xf numFmtId="0" fontId="18" fillId="0" borderId="13" xfId="0" applyFont="1" applyBorder="1"/>
    <xf numFmtId="49" fontId="16" fillId="0" borderId="57" xfId="0" applyNumberFormat="1" applyFont="1" applyBorder="1" applyAlignment="1">
      <alignment horizontal="center" vertical="center" wrapText="1"/>
    </xf>
    <xf numFmtId="0" fontId="18" fillId="0" borderId="26" xfId="0" applyFont="1" applyBorder="1"/>
    <xf numFmtId="49" fontId="16" fillId="0" borderId="61" xfId="0" applyNumberFormat="1" applyFont="1" applyBorder="1" applyAlignment="1">
      <alignment horizontal="left" vertical="center" wrapText="1"/>
    </xf>
    <xf numFmtId="0" fontId="16" fillId="0" borderId="62" xfId="0" applyFont="1" applyBorder="1" applyAlignment="1">
      <alignment horizontal="center" vertical="center" wrapText="1" shrinkToFit="1"/>
    </xf>
    <xf numFmtId="1" fontId="19" fillId="0" borderId="21" xfId="0" applyNumberFormat="1" applyFont="1" applyBorder="1" applyAlignment="1">
      <alignment horizontal="center" vertical="center" shrinkToFit="1"/>
    </xf>
    <xf numFmtId="0" fontId="18" fillId="0" borderId="46" xfId="0" applyFont="1" applyBorder="1"/>
    <xf numFmtId="1" fontId="14" fillId="0" borderId="53" xfId="0" applyNumberFormat="1" applyFont="1" applyBorder="1" applyAlignment="1" applyProtection="1">
      <alignment horizontal="center" vertical="center" shrinkToFit="1"/>
      <protection locked="0"/>
    </xf>
    <xf numFmtId="1" fontId="14" fillId="0" borderId="37" xfId="0" applyNumberFormat="1" applyFont="1" applyBorder="1" applyAlignment="1" applyProtection="1">
      <alignment horizontal="center" vertical="center" shrinkToFit="1"/>
      <protection locked="0"/>
    </xf>
    <xf numFmtId="0" fontId="18" fillId="0" borderId="49" xfId="0" applyFont="1" applyBorder="1"/>
    <xf numFmtId="164" fontId="16" fillId="0" borderId="49" xfId="0" applyNumberFormat="1" applyFont="1" applyBorder="1" applyAlignment="1">
      <alignment horizontal="center" vertical="center" shrinkToFit="1"/>
    </xf>
    <xf numFmtId="1" fontId="14" fillId="0" borderId="6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0" fontId="18" fillId="0" borderId="42" xfId="0" applyFont="1" applyBorder="1"/>
    <xf numFmtId="164" fontId="16" fillId="0" borderId="42" xfId="0" applyNumberFormat="1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1" fontId="16" fillId="0" borderId="45" xfId="0" applyNumberFormat="1" applyFont="1" applyBorder="1" applyAlignment="1">
      <alignment horizontal="center" vertical="center" shrinkToFi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18" fillId="0" borderId="63" xfId="0" applyFont="1" applyBorder="1"/>
    <xf numFmtId="1" fontId="16" fillId="0" borderId="62" xfId="0" applyNumberFormat="1" applyFont="1" applyBorder="1" applyAlignment="1">
      <alignment horizontal="center" vertical="center" shrinkToFit="1"/>
    </xf>
    <xf numFmtId="1" fontId="16" fillId="0" borderId="63" xfId="0" applyNumberFormat="1" applyFont="1" applyBorder="1" applyAlignment="1">
      <alignment horizontal="center" vertical="center" shrinkToFit="1"/>
    </xf>
    <xf numFmtId="1" fontId="16" fillId="0" borderId="64" xfId="0" applyNumberFormat="1" applyFont="1" applyBorder="1" applyAlignment="1">
      <alignment horizontal="center" vertical="center" shrinkToFit="1"/>
    </xf>
    <xf numFmtId="164" fontId="16" fillId="0" borderId="63" xfId="0" applyNumberFormat="1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1" fontId="16" fillId="0" borderId="61" xfId="0" applyNumberFormat="1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49" fontId="16" fillId="0" borderId="61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shrinkToFit="1"/>
    </xf>
    <xf numFmtId="1" fontId="16" fillId="0" borderId="0" xfId="0" applyNumberFormat="1" applyFont="1" applyAlignment="1">
      <alignment horizontal="center" vertical="center" shrinkToFit="1"/>
    </xf>
    <xf numFmtId="164" fontId="16" fillId="0" borderId="9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64" fontId="16" fillId="0" borderId="45" xfId="0" applyNumberFormat="1" applyFont="1" applyBorder="1" applyAlignment="1">
      <alignment horizontal="center" vertical="center" shrinkToFit="1"/>
    </xf>
    <xf numFmtId="0" fontId="2" fillId="3" borderId="0" xfId="0" applyFont="1" applyFill="1"/>
    <xf numFmtId="0" fontId="16" fillId="0" borderId="26" xfId="0" applyFont="1" applyBorder="1"/>
    <xf numFmtId="0" fontId="18" fillId="0" borderId="9" xfId="0" applyFont="1" applyBorder="1"/>
    <xf numFmtId="1" fontId="19" fillId="0" borderId="63" xfId="0" applyNumberFormat="1" applyFont="1" applyBorder="1" applyAlignment="1">
      <alignment horizontal="center" vertical="center" shrinkToFit="1"/>
    </xf>
    <xf numFmtId="164" fontId="16" fillId="0" borderId="61" xfId="0" applyNumberFormat="1" applyFont="1" applyBorder="1" applyAlignment="1">
      <alignment horizontal="center" vertical="center" shrinkToFit="1"/>
    </xf>
    <xf numFmtId="164" fontId="16" fillId="0" borderId="0" xfId="0" applyNumberFormat="1" applyFont="1" applyAlignment="1">
      <alignment horizontal="center" vertical="center" shrinkToFit="1"/>
    </xf>
    <xf numFmtId="164" fontId="16" fillId="0" borderId="27" xfId="0" applyNumberFormat="1" applyFont="1" applyBorder="1" applyAlignment="1">
      <alignment horizontal="center" vertical="center" shrinkToFit="1"/>
    </xf>
    <xf numFmtId="0" fontId="18" fillId="0" borderId="21" xfId="0" applyFont="1" applyBorder="1"/>
    <xf numFmtId="1" fontId="19" fillId="0" borderId="26" xfId="0" applyNumberFormat="1" applyFont="1" applyBorder="1" applyAlignment="1">
      <alignment horizontal="center" vertical="center" shrinkToFit="1"/>
    </xf>
    <xf numFmtId="164" fontId="14" fillId="0" borderId="49" xfId="0" applyNumberFormat="1" applyFont="1" applyBorder="1" applyAlignment="1">
      <alignment horizontal="center" vertical="center" shrinkToFit="1"/>
    </xf>
    <xf numFmtId="164" fontId="14" fillId="0" borderId="14" xfId="0" applyNumberFormat="1" applyFont="1" applyBorder="1" applyAlignment="1">
      <alignment horizontal="center" vertical="center" shrinkToFit="1"/>
    </xf>
    <xf numFmtId="1" fontId="14" fillId="3" borderId="11" xfId="0" applyNumberFormat="1" applyFont="1" applyFill="1" applyBorder="1" applyAlignment="1">
      <alignment horizontal="center" vertical="center" shrinkToFit="1"/>
    </xf>
    <xf numFmtId="1" fontId="14" fillId="3" borderId="7" xfId="0" applyNumberFormat="1" applyFont="1" applyFill="1" applyBorder="1" applyAlignment="1">
      <alignment horizontal="center" vertical="center" shrinkToFit="1"/>
    </xf>
    <xf numFmtId="1" fontId="14" fillId="3" borderId="53" xfId="0" applyNumberFormat="1" applyFont="1" applyFill="1" applyBorder="1" applyAlignment="1">
      <alignment horizontal="center" vertical="center" shrinkToFit="1"/>
    </xf>
    <xf numFmtId="1" fontId="14" fillId="3" borderId="36" xfId="0" applyNumberFormat="1" applyFont="1" applyFill="1" applyBorder="1" applyAlignment="1">
      <alignment horizontal="center" vertical="center" shrinkToFit="1"/>
    </xf>
    <xf numFmtId="1" fontId="14" fillId="3" borderId="37" xfId="0" applyNumberFormat="1" applyFont="1" applyFill="1" applyBorder="1" applyAlignment="1">
      <alignment horizontal="center" vertical="center" shrinkToFit="1"/>
    </xf>
    <xf numFmtId="49" fontId="14" fillId="3" borderId="53" xfId="0" applyNumberFormat="1" applyFont="1" applyFill="1" applyBorder="1" applyAlignment="1">
      <alignment horizontal="center" vertical="center" wrapText="1"/>
    </xf>
    <xf numFmtId="49" fontId="14" fillId="3" borderId="38" xfId="0" applyNumberFormat="1" applyFont="1" applyFill="1" applyBorder="1" applyAlignment="1">
      <alignment horizontal="center" vertical="center" wrapText="1"/>
    </xf>
    <xf numFmtId="49" fontId="14" fillId="3" borderId="38" xfId="0" applyNumberFormat="1" applyFont="1" applyFill="1" applyBorder="1" applyAlignment="1">
      <alignment horizontal="left" vertical="center" wrapText="1"/>
    </xf>
    <xf numFmtId="0" fontId="14" fillId="3" borderId="36" xfId="0" applyFont="1" applyFill="1" applyBorder="1" applyAlignment="1">
      <alignment horizontal="center" vertical="center" wrapText="1" shrinkToFit="1"/>
    </xf>
    <xf numFmtId="0" fontId="18" fillId="3" borderId="0" xfId="0" applyFont="1" applyFill="1"/>
    <xf numFmtId="0" fontId="18" fillId="3" borderId="61" xfId="0" applyFont="1" applyFill="1" applyBorder="1"/>
    <xf numFmtId="1" fontId="14" fillId="3" borderId="65" xfId="0" applyNumberFormat="1" applyFont="1" applyFill="1" applyBorder="1" applyAlignment="1">
      <alignment vertical="center" shrinkToFit="1"/>
    </xf>
    <xf numFmtId="1" fontId="14" fillId="3" borderId="63" xfId="0" applyNumberFormat="1" applyFont="1" applyFill="1" applyBorder="1" applyAlignment="1">
      <alignment horizontal="center" vertical="center" shrinkToFit="1"/>
    </xf>
    <xf numFmtId="1" fontId="14" fillId="3" borderId="62" xfId="0" applyNumberFormat="1" applyFont="1" applyFill="1" applyBorder="1" applyAlignment="1">
      <alignment horizontal="center" vertical="center" shrinkToFit="1"/>
    </xf>
    <xf numFmtId="1" fontId="16" fillId="3" borderId="63" xfId="0" applyNumberFormat="1" applyFont="1" applyFill="1" applyBorder="1" applyAlignment="1">
      <alignment horizontal="center" vertical="center" shrinkToFit="1"/>
    </xf>
    <xf numFmtId="1" fontId="16" fillId="3" borderId="62" xfId="0" applyNumberFormat="1" applyFont="1" applyFill="1" applyBorder="1" applyAlignment="1">
      <alignment horizontal="center" vertical="center" shrinkToFit="1"/>
    </xf>
    <xf numFmtId="164" fontId="14" fillId="3" borderId="63" xfId="0" applyNumberFormat="1" applyFont="1" applyFill="1" applyBorder="1" applyAlignment="1">
      <alignment horizontal="center" vertical="center" shrinkToFit="1"/>
    </xf>
    <xf numFmtId="1" fontId="16" fillId="3" borderId="61" xfId="0" applyNumberFormat="1" applyFont="1" applyFill="1" applyBorder="1" applyAlignment="1">
      <alignment horizontal="center" vertical="center" shrinkToFit="1"/>
    </xf>
    <xf numFmtId="164" fontId="14" fillId="3" borderId="61" xfId="0" applyNumberFormat="1" applyFont="1" applyFill="1" applyBorder="1" applyAlignment="1">
      <alignment horizontal="center" vertical="center" shrinkToFit="1"/>
    </xf>
    <xf numFmtId="1" fontId="16" fillId="3" borderId="64" xfId="0" applyNumberFormat="1" applyFont="1" applyFill="1" applyBorder="1" applyAlignment="1">
      <alignment horizontal="center" vertical="center" shrinkToFit="1"/>
    </xf>
    <xf numFmtId="1" fontId="16" fillId="3" borderId="66" xfId="0" applyNumberFormat="1" applyFont="1" applyFill="1" applyBorder="1" applyAlignment="1">
      <alignment horizontal="center" vertical="center" shrinkToFit="1"/>
    </xf>
    <xf numFmtId="0" fontId="16" fillId="3" borderId="67" xfId="0" applyFont="1" applyFill="1" applyBorder="1" applyAlignment="1">
      <alignment horizontal="center" vertical="center"/>
    </xf>
    <xf numFmtId="49" fontId="16" fillId="3" borderId="61" xfId="0" applyNumberFormat="1" applyFont="1" applyFill="1" applyBorder="1" applyAlignment="1">
      <alignment horizontal="center" vertical="center" wrapText="1"/>
    </xf>
    <xf numFmtId="49" fontId="16" fillId="3" borderId="61" xfId="0" applyNumberFormat="1" applyFont="1" applyFill="1" applyBorder="1" applyAlignment="1">
      <alignment horizontal="left" vertical="center" wrapText="1"/>
    </xf>
    <xf numFmtId="0" fontId="16" fillId="3" borderId="62" xfId="0" applyFont="1" applyFill="1" applyBorder="1" applyAlignment="1">
      <alignment horizontal="center" vertical="center" wrapText="1" shrinkToFit="1"/>
    </xf>
    <xf numFmtId="0" fontId="18" fillId="3" borderId="14" xfId="0" applyFont="1" applyFill="1" applyBorder="1"/>
    <xf numFmtId="1" fontId="14" fillId="3" borderId="54" xfId="0" applyNumberFormat="1" applyFont="1" applyFill="1" applyBorder="1" applyAlignment="1">
      <alignment vertical="center" shrinkToFit="1"/>
    </xf>
    <xf numFmtId="1" fontId="14" fillId="3" borderId="26" xfId="0" applyNumberFormat="1" applyFont="1" applyFill="1" applyBorder="1" applyAlignment="1">
      <alignment horizontal="center" vertical="center" shrinkToFit="1"/>
    </xf>
    <xf numFmtId="1" fontId="14" fillId="3" borderId="20" xfId="0" applyNumberFormat="1" applyFont="1" applyFill="1" applyBorder="1" applyAlignment="1">
      <alignment horizontal="center" vertical="center" shrinkToFit="1"/>
    </xf>
    <xf numFmtId="1" fontId="14" fillId="3" borderId="26" xfId="0" applyNumberFormat="1" applyFont="1" applyFill="1" applyBorder="1" applyAlignment="1">
      <alignment horizontal="center" shrinkToFit="1"/>
    </xf>
    <xf numFmtId="1" fontId="14" fillId="3" borderId="20" xfId="0" applyNumberFormat="1" applyFont="1" applyFill="1" applyBorder="1" applyAlignment="1">
      <alignment horizontal="center" shrinkToFit="1"/>
    </xf>
    <xf numFmtId="1" fontId="16" fillId="3" borderId="26" xfId="0" applyNumberFormat="1" applyFont="1" applyFill="1" applyBorder="1" applyAlignment="1">
      <alignment horizontal="center" shrinkToFit="1"/>
    </xf>
    <xf numFmtId="1" fontId="16" fillId="3" borderId="20" xfId="0" applyNumberFormat="1" applyFont="1" applyFill="1" applyBorder="1" applyAlignment="1">
      <alignment horizontal="center" shrinkToFit="1"/>
    </xf>
    <xf numFmtId="164" fontId="14" fillId="3" borderId="26" xfId="0" applyNumberFormat="1" applyFont="1" applyFill="1" applyBorder="1" applyAlignment="1">
      <alignment horizontal="center" shrinkToFit="1"/>
    </xf>
    <xf numFmtId="1" fontId="16" fillId="3" borderId="14" xfId="0" applyNumberFormat="1" applyFont="1" applyFill="1" applyBorder="1" applyAlignment="1">
      <alignment horizontal="center" shrinkToFit="1"/>
    </xf>
    <xf numFmtId="164" fontId="14" fillId="3" borderId="14" xfId="0" applyNumberFormat="1" applyFont="1" applyFill="1" applyBorder="1" applyAlignment="1">
      <alignment horizontal="center" shrinkToFit="1"/>
    </xf>
    <xf numFmtId="1" fontId="16" fillId="3" borderId="41" xfId="0" applyNumberFormat="1" applyFont="1" applyFill="1" applyBorder="1" applyAlignment="1">
      <alignment horizontal="center" shrinkToFit="1"/>
    </xf>
    <xf numFmtId="1" fontId="16" fillId="3" borderId="68" xfId="0" applyNumberFormat="1" applyFont="1" applyFill="1" applyBorder="1" applyAlignment="1">
      <alignment horizontal="center" shrinkToFit="1"/>
    </xf>
    <xf numFmtId="0" fontId="16" fillId="3" borderId="19" xfId="0" applyFont="1" applyFill="1" applyBorder="1" applyAlignment="1">
      <alignment horizontal="center"/>
    </xf>
    <xf numFmtId="49" fontId="16" fillId="3" borderId="14" xfId="0" applyNumberFormat="1" applyFont="1" applyFill="1" applyBorder="1" applyAlignment="1">
      <alignment horizontal="center" wrapText="1"/>
    </xf>
    <xf numFmtId="49" fontId="16" fillId="3" borderId="14" xfId="0" applyNumberFormat="1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center" vertical="center" wrapText="1" shrinkToFit="1"/>
    </xf>
    <xf numFmtId="1" fontId="14" fillId="3" borderId="54" xfId="0" applyNumberFormat="1" applyFont="1" applyFill="1" applyBorder="1" applyAlignment="1">
      <alignment horizontal="center" vertical="center" shrinkToFit="1"/>
    </xf>
    <xf numFmtId="49" fontId="16" fillId="3" borderId="19" xfId="0" applyNumberFormat="1" applyFont="1" applyFill="1" applyBorder="1" applyAlignment="1">
      <alignment horizontal="center" wrapText="1"/>
    </xf>
    <xf numFmtId="0" fontId="17" fillId="3" borderId="0" xfId="0" applyFont="1" applyFill="1"/>
    <xf numFmtId="0" fontId="17" fillId="3" borderId="14" xfId="0" applyFont="1" applyFill="1" applyBorder="1"/>
    <xf numFmtId="1" fontId="20" fillId="3" borderId="54" xfId="0" applyNumberFormat="1" applyFont="1" applyFill="1" applyBorder="1" applyAlignment="1">
      <alignment horizontal="center" vertical="center" shrinkToFit="1"/>
    </xf>
    <xf numFmtId="164" fontId="16" fillId="3" borderId="26" xfId="0" applyNumberFormat="1" applyFont="1" applyFill="1" applyBorder="1" applyAlignment="1">
      <alignment horizontal="center" shrinkToFit="1"/>
    </xf>
    <xf numFmtId="0" fontId="17" fillId="3" borderId="50" xfId="0" applyFont="1" applyFill="1" applyBorder="1"/>
    <xf numFmtId="1" fontId="20" fillId="3" borderId="25" xfId="0" applyNumberFormat="1" applyFont="1" applyFill="1" applyBorder="1" applyAlignment="1">
      <alignment horizontal="center" vertical="center" shrinkToFit="1"/>
    </xf>
    <xf numFmtId="1" fontId="14" fillId="3" borderId="49" xfId="0" applyNumberFormat="1" applyFont="1" applyFill="1" applyBorder="1" applyAlignment="1">
      <alignment horizontal="center" vertical="center" shrinkToFit="1"/>
    </xf>
    <xf numFmtId="1" fontId="14" fillId="3" borderId="48" xfId="0" applyNumberFormat="1" applyFont="1" applyFill="1" applyBorder="1" applyAlignment="1">
      <alignment horizontal="center" vertical="center" shrinkToFit="1"/>
    </xf>
    <xf numFmtId="1" fontId="14" fillId="3" borderId="49" xfId="0" applyNumberFormat="1" applyFont="1" applyFill="1" applyBorder="1" applyAlignment="1">
      <alignment horizontal="center" shrinkToFit="1"/>
    </xf>
    <xf numFmtId="1" fontId="14" fillId="3" borderId="48" xfId="0" applyNumberFormat="1" applyFont="1" applyFill="1" applyBorder="1" applyAlignment="1">
      <alignment horizontal="center" shrinkToFit="1"/>
    </xf>
    <xf numFmtId="1" fontId="16" fillId="3" borderId="49" xfId="0" applyNumberFormat="1" applyFont="1" applyFill="1" applyBorder="1" applyAlignment="1">
      <alignment horizontal="center" shrinkToFit="1"/>
    </xf>
    <xf numFmtId="1" fontId="16" fillId="3" borderId="48" xfId="0" applyNumberFormat="1" applyFont="1" applyFill="1" applyBorder="1" applyAlignment="1">
      <alignment horizontal="center" shrinkToFit="1"/>
    </xf>
    <xf numFmtId="164" fontId="16" fillId="3" borderId="49" xfId="0" applyNumberFormat="1" applyFont="1" applyFill="1" applyBorder="1" applyAlignment="1">
      <alignment horizontal="center" shrinkToFit="1"/>
    </xf>
    <xf numFmtId="1" fontId="16" fillId="3" borderId="50" xfId="0" applyNumberFormat="1" applyFont="1" applyFill="1" applyBorder="1" applyAlignment="1">
      <alignment horizontal="center" shrinkToFit="1"/>
    </xf>
    <xf numFmtId="164" fontId="14" fillId="3" borderId="50" xfId="0" applyNumberFormat="1" applyFont="1" applyFill="1" applyBorder="1" applyAlignment="1">
      <alignment horizontal="center" shrinkToFit="1"/>
    </xf>
    <xf numFmtId="1" fontId="16" fillId="3" borderId="24" xfId="0" applyNumberFormat="1" applyFont="1" applyFill="1" applyBorder="1" applyAlignment="1">
      <alignment horizontal="center" shrinkToFit="1"/>
    </xf>
    <xf numFmtId="1" fontId="16" fillId="3" borderId="69" xfId="0" applyNumberFormat="1" applyFont="1" applyFill="1" applyBorder="1" applyAlignment="1">
      <alignment horizontal="center" shrinkToFit="1"/>
    </xf>
    <xf numFmtId="49" fontId="16" fillId="3" borderId="47" xfId="0" applyNumberFormat="1" applyFont="1" applyFill="1" applyBorder="1" applyAlignment="1">
      <alignment horizontal="center" wrapText="1"/>
    </xf>
    <xf numFmtId="49" fontId="16" fillId="3" borderId="50" xfId="0" applyNumberFormat="1" applyFont="1" applyFill="1" applyBorder="1" applyAlignment="1">
      <alignment horizontal="center" wrapText="1"/>
    </xf>
    <xf numFmtId="49" fontId="16" fillId="3" borderId="50" xfId="0" applyNumberFormat="1" applyFont="1" applyFill="1" applyBorder="1" applyAlignment="1">
      <alignment horizontal="left" vertical="center" wrapText="1"/>
    </xf>
    <xf numFmtId="0" fontId="16" fillId="3" borderId="48" xfId="0" applyFont="1" applyFill="1" applyBorder="1" applyAlignment="1">
      <alignment horizontal="center" vertical="center" wrapText="1" shrinkToFi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14" fillId="3" borderId="37" xfId="0" applyNumberFormat="1" applyFont="1" applyFill="1" applyBorder="1" applyAlignment="1">
      <alignment horizontal="left" vertical="center" wrapText="1"/>
    </xf>
    <xf numFmtId="0" fontId="21" fillId="3" borderId="0" xfId="0" applyFont="1" applyFill="1"/>
    <xf numFmtId="0" fontId="5" fillId="3" borderId="70" xfId="0" applyFont="1" applyFill="1" applyBorder="1" applyAlignment="1">
      <alignment horizontal="center" vertical="center"/>
    </xf>
    <xf numFmtId="49" fontId="5" fillId="3" borderId="52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49" fontId="11" fillId="3" borderId="59" xfId="0" applyNumberFormat="1" applyFont="1" applyFill="1" applyBorder="1" applyAlignment="1">
      <alignment horizontal="center" vertical="center" textRotation="90" wrapText="1"/>
    </xf>
    <xf numFmtId="49" fontId="11" fillId="3" borderId="57" xfId="0" applyNumberFormat="1" applyFont="1" applyFill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1" fontId="25" fillId="0" borderId="50" xfId="0" applyNumberFormat="1" applyFont="1" applyBorder="1" applyAlignment="1">
      <alignment horizontal="center" vertical="center" shrinkToFit="1"/>
    </xf>
    <xf numFmtId="1" fontId="25" fillId="0" borderId="20" xfId="0" applyNumberFormat="1" applyFont="1" applyBorder="1" applyAlignment="1">
      <alignment horizontal="center" vertical="center" shrinkToFit="1"/>
    </xf>
    <xf numFmtId="1" fontId="25" fillId="0" borderId="41" xfId="0" applyNumberFormat="1" applyFont="1" applyBorder="1" applyAlignment="1">
      <alignment horizontal="center" vertical="center" shrinkToFit="1"/>
    </xf>
    <xf numFmtId="1" fontId="25" fillId="0" borderId="14" xfId="0" applyNumberFormat="1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/>
    </xf>
    <xf numFmtId="1" fontId="26" fillId="0" borderId="20" xfId="0" applyNumberFormat="1" applyFont="1" applyBorder="1" applyAlignment="1">
      <alignment horizontal="center" vertical="center" shrinkToFit="1"/>
    </xf>
    <xf numFmtId="1" fontId="25" fillId="0" borderId="24" xfId="0" applyNumberFormat="1" applyFont="1" applyBorder="1" applyAlignment="1">
      <alignment horizontal="center" vertical="center" shrinkToFit="1"/>
    </xf>
    <xf numFmtId="1" fontId="27" fillId="0" borderId="52" xfId="0" applyNumberFormat="1" applyFont="1" applyBorder="1" applyAlignment="1" applyProtection="1">
      <alignment horizontal="center" vertical="center" shrinkToFit="1"/>
      <protection locked="0"/>
    </xf>
    <xf numFmtId="1" fontId="25" fillId="0" borderId="39" xfId="0" applyNumberFormat="1" applyFont="1" applyBorder="1" applyAlignment="1">
      <alignment horizontal="center" vertical="center" shrinkToFit="1"/>
    </xf>
    <xf numFmtId="1" fontId="25" fillId="0" borderId="40" xfId="0" applyNumberFormat="1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164" fontId="25" fillId="0" borderId="18" xfId="0" applyNumberFormat="1" applyFont="1" applyBorder="1" applyAlignment="1">
      <alignment horizontal="center" vertical="center" shrinkToFit="1"/>
    </xf>
    <xf numFmtId="1" fontId="25" fillId="0" borderId="17" xfId="0" applyNumberFormat="1" applyFont="1" applyBorder="1" applyAlignment="1">
      <alignment horizontal="center" vertical="center" shrinkToFit="1"/>
    </xf>
    <xf numFmtId="1" fontId="25" fillId="0" borderId="16" xfId="0" applyNumberFormat="1" applyFont="1" applyBorder="1" applyAlignment="1">
      <alignment horizontal="center" vertical="center" shrinkToFit="1"/>
    </xf>
    <xf numFmtId="1" fontId="25" fillId="0" borderId="18" xfId="0" applyNumberFormat="1" applyFont="1" applyBorder="1" applyAlignment="1">
      <alignment horizontal="center" vertical="center" shrinkToFit="1"/>
    </xf>
    <xf numFmtId="1" fontId="27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49" fontId="11" fillId="3" borderId="62" xfId="0" applyNumberFormat="1" applyFont="1" applyFill="1" applyBorder="1" applyAlignment="1">
      <alignment horizontal="center" vertical="center" wrapText="1"/>
    </xf>
    <xf numFmtId="49" fontId="11" fillId="3" borderId="43" xfId="0" applyNumberFormat="1" applyFont="1" applyFill="1" applyBorder="1" applyAlignment="1">
      <alignment horizontal="center" vertical="center" wrapText="1"/>
    </xf>
    <xf numFmtId="49" fontId="11" fillId="3" borderId="58" xfId="0" applyNumberFormat="1" applyFont="1" applyFill="1" applyBorder="1" applyAlignment="1">
      <alignment horizontal="center" vertical="center" wrapText="1"/>
    </xf>
    <xf numFmtId="49" fontId="11" fillId="3" borderId="63" xfId="0" applyNumberFormat="1" applyFont="1" applyFill="1" applyBorder="1" applyAlignment="1">
      <alignment horizontal="center" vertical="center" wrapText="1"/>
    </xf>
    <xf numFmtId="49" fontId="11" fillId="3" borderId="42" xfId="0" applyNumberFormat="1" applyFont="1" applyFill="1" applyBorder="1" applyAlignment="1">
      <alignment horizontal="center" vertical="center" wrapText="1"/>
    </xf>
    <xf numFmtId="49" fontId="11" fillId="3" borderId="59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40" xfId="0" applyNumberFormat="1" applyFont="1" applyFill="1" applyBorder="1" applyAlignment="1">
      <alignment horizontal="center" vertical="center" wrapText="1"/>
    </xf>
    <xf numFmtId="49" fontId="11" fillId="3" borderId="46" xfId="0" applyNumberFormat="1" applyFont="1" applyFill="1" applyBorder="1" applyAlignment="1">
      <alignment horizontal="center" vertical="center" wrapText="1"/>
    </xf>
    <xf numFmtId="49" fontId="11" fillId="3" borderId="26" xfId="0" applyNumberFormat="1" applyFont="1" applyFill="1" applyBorder="1" applyAlignment="1">
      <alignment horizontal="center" vertical="center" wrapText="1"/>
    </xf>
    <xf numFmtId="49" fontId="11" fillId="3" borderId="35" xfId="0" applyNumberFormat="1" applyFont="1" applyFill="1" applyBorder="1" applyAlignment="1">
      <alignment horizontal="center" vertical="center" wrapText="1"/>
    </xf>
    <xf numFmtId="49" fontId="11" fillId="3" borderId="27" xfId="0" applyNumberFormat="1" applyFont="1" applyFill="1" applyBorder="1" applyAlignment="1">
      <alignment horizontal="center" vertical="center" wrapText="1"/>
    </xf>
    <xf numFmtId="49" fontId="11" fillId="3" borderId="60" xfId="0" applyNumberFormat="1" applyFont="1" applyFill="1" applyBorder="1" applyAlignment="1">
      <alignment horizontal="center" vertical="center" wrapText="1"/>
    </xf>
    <xf numFmtId="49" fontId="11" fillId="3" borderId="67" xfId="0" applyNumberFormat="1" applyFont="1" applyFill="1" applyBorder="1" applyAlignment="1">
      <alignment horizontal="center" vertical="center" textRotation="90" wrapText="1"/>
    </xf>
    <xf numFmtId="49" fontId="11" fillId="3" borderId="44" xfId="0" applyNumberFormat="1" applyFont="1" applyFill="1" applyBorder="1" applyAlignment="1">
      <alignment horizontal="center" vertical="center" textRotation="90" wrapText="1"/>
    </xf>
    <xf numFmtId="49" fontId="11" fillId="3" borderId="56" xfId="0" applyNumberFormat="1" applyFont="1" applyFill="1" applyBorder="1" applyAlignment="1">
      <alignment horizontal="center" vertical="center" textRotation="90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textRotation="90" wrapText="1"/>
    </xf>
    <xf numFmtId="0" fontId="11" fillId="3" borderId="45" xfId="0" applyFont="1" applyFill="1" applyBorder="1" applyAlignment="1">
      <alignment horizontal="center" vertical="center" textRotation="90" wrapText="1"/>
    </xf>
    <xf numFmtId="0" fontId="11" fillId="3" borderId="57" xfId="0" applyFont="1" applyFill="1" applyBorder="1" applyAlignment="1">
      <alignment horizontal="center" vertical="center" textRotation="90" wrapText="1"/>
    </xf>
    <xf numFmtId="0" fontId="11" fillId="3" borderId="71" xfId="0" applyFont="1" applyFill="1" applyBorder="1" applyAlignment="1">
      <alignment horizontal="center" vertical="center" textRotation="90" wrapText="1"/>
    </xf>
    <xf numFmtId="0" fontId="11" fillId="3" borderId="0" xfId="0" applyFont="1" applyFill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textRotation="90" wrapText="1"/>
    </xf>
    <xf numFmtId="49" fontId="11" fillId="3" borderId="61" xfId="0" applyNumberFormat="1" applyFont="1" applyFill="1" applyBorder="1" applyAlignment="1">
      <alignment horizontal="center" vertical="center" textRotation="90" wrapText="1"/>
    </xf>
    <xf numFmtId="49" fontId="11" fillId="3" borderId="45" xfId="0" applyNumberFormat="1" applyFont="1" applyFill="1" applyBorder="1" applyAlignment="1">
      <alignment horizontal="center" vertical="center" textRotation="90" wrapText="1"/>
    </xf>
    <xf numFmtId="49" fontId="11" fillId="3" borderId="57" xfId="0" applyNumberFormat="1" applyFont="1" applyFill="1" applyBorder="1" applyAlignment="1">
      <alignment horizontal="center" vertical="center" textRotation="90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textRotation="90" wrapText="1"/>
    </xf>
    <xf numFmtId="49" fontId="11" fillId="3" borderId="40" xfId="0" applyNumberFormat="1" applyFont="1" applyFill="1" applyBorder="1" applyAlignment="1">
      <alignment horizontal="center" vertical="center" textRotation="90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 shrinkToFit="1"/>
    </xf>
    <xf numFmtId="0" fontId="11" fillId="0" borderId="23" xfId="0" applyFont="1" applyBorder="1" applyAlignment="1">
      <alignment horizontal="left" vertical="center" wrapText="1" shrinkToFit="1"/>
    </xf>
    <xf numFmtId="0" fontId="11" fillId="0" borderId="24" xfId="0" applyFont="1" applyBorder="1" applyAlignment="1">
      <alignment horizontal="left" vertical="center" wrapText="1" shrinkToFi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0" borderId="27" xfId="0" applyFont="1" applyBorder="1" applyAlignment="1">
      <alignment horizontal="left" vertical="center" wrapText="1" shrinkToFi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3" fillId="0" borderId="27" xfId="0" applyFont="1" applyBorder="1" applyAlignment="1">
      <alignment horizontal="left" shrinkToFit="1"/>
    </xf>
    <xf numFmtId="0" fontId="11" fillId="0" borderId="4" xfId="0" applyFont="1" applyBorder="1" applyAlignment="1">
      <alignment horizontal="left" wrapText="1" shrinkToFit="1"/>
    </xf>
    <xf numFmtId="0" fontId="11" fillId="0" borderId="5" xfId="0" applyFont="1" applyBorder="1" applyAlignment="1">
      <alignment horizontal="left" shrinkToFit="1"/>
    </xf>
    <xf numFmtId="0" fontId="11" fillId="0" borderId="35" xfId="0" applyFont="1" applyBorder="1" applyAlignment="1">
      <alignment horizontal="left" shrinkToFi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4" fontId="3" fillId="0" borderId="6" xfId="2" applyFont="1" applyFill="1" applyBorder="1" applyAlignment="1" applyProtection="1">
      <alignment horizontal="center" vertical="center" wrapText="1"/>
      <protection locked="0"/>
    </xf>
    <xf numFmtId="44" fontId="3" fillId="0" borderId="7" xfId="2" applyFont="1" applyFill="1" applyBorder="1" applyAlignment="1" applyProtection="1">
      <alignment horizontal="center" vertical="center" wrapText="1"/>
      <protection locked="0"/>
    </xf>
    <xf numFmtId="44" fontId="3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</cellXfs>
  <cellStyles count="4">
    <cellStyle name="Денежный" xfId="2" builtinId="4"/>
    <cellStyle name="Обычный" xfId="0" builtinId="0"/>
    <cellStyle name="Обычный 2" xfId="3" xr:uid="{00000000-0005-0000-0000-000002000000}"/>
    <cellStyle name="Обычный 5" xfId="1" xr:uid="{00000000-0005-0000-0000-000003000000}"/>
  </cellStyles>
  <dxfs count="4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</dxfs>
  <tableStyles count="0" defaultTableStyle="TableStyleMedium9" defaultPivotStyle="PivotStyleLight16"/>
  <colors>
    <mruColors>
      <color rgb="FF66CCFF"/>
      <color rgb="FFFFFF00"/>
      <color rgb="FFD6BF92"/>
      <color rgb="FF66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gram%20Files\MMIS%20Lab\Plany\mainplm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"/>
      <sheetName val="План"/>
      <sheetName val="Спец."/>
      <sheetName val="Практики"/>
      <sheetName val="Нормы"/>
      <sheetName val="Каф"/>
      <sheetName val="Курс1"/>
      <sheetName val="Курс2"/>
      <sheetName val="Курс3"/>
      <sheetName val="Курс4"/>
      <sheetName val="Курс5"/>
      <sheetName val="Курс6"/>
      <sheetName val="Курс7"/>
      <sheetName val="Свод"/>
      <sheetName val="Рабочий"/>
    </sheetNames>
    <sheetDataSet>
      <sheetData sheetId="0">
        <row r="28">
          <cell r="BU28">
            <v>0</v>
          </cell>
        </row>
        <row r="29">
          <cell r="BU29">
            <v>0</v>
          </cell>
        </row>
        <row r="30">
          <cell r="BU30">
            <v>0</v>
          </cell>
        </row>
        <row r="31">
          <cell r="BU31">
            <v>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98"/>
  <sheetViews>
    <sheetView zoomScale="60" zoomScaleNormal="60" zoomScaleSheetLayoutView="65" workbookViewId="0">
      <pane ySplit="7" topLeftCell="A58" activePane="bottomLeft" state="frozen"/>
      <selection pane="bottomLeft" activeCell="U68" sqref="U68"/>
    </sheetView>
  </sheetViews>
  <sheetFormatPr defaultRowHeight="15" x14ac:dyDescent="0.25"/>
  <cols>
    <col min="1" max="1" width="16.42578125" style="96" customWidth="1"/>
    <col min="2" max="2" width="59.5703125" style="96" customWidth="1"/>
    <col min="3" max="3" width="13" style="96" customWidth="1"/>
    <col min="4" max="4" width="9.140625" style="96"/>
    <col min="5" max="5" width="11.28515625" style="96" customWidth="1"/>
    <col min="6" max="11" width="9.140625" style="96" customWidth="1"/>
    <col min="12" max="12" width="9.85546875" style="96" customWidth="1"/>
    <col min="13" max="14" width="9.140625" style="96" customWidth="1"/>
    <col min="15" max="15" width="11.28515625" style="96" customWidth="1"/>
    <col min="16" max="16" width="10.7109375" style="96" customWidth="1"/>
    <col min="17" max="22" width="11.28515625" style="96" customWidth="1"/>
    <col min="23" max="16384" width="9.140625" style="96"/>
  </cols>
  <sheetData>
    <row r="1" spans="1:22" ht="21" thickBot="1" x14ac:dyDescent="0.35">
      <c r="A1" s="406" t="s">
        <v>268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</row>
    <row r="2" spans="1:22" ht="16.5" thickBot="1" x14ac:dyDescent="0.3">
      <c r="A2" s="413" t="s">
        <v>1</v>
      </c>
      <c r="B2" s="416" t="s">
        <v>267</v>
      </c>
      <c r="C2" s="416" t="s">
        <v>266</v>
      </c>
      <c r="D2" s="419"/>
      <c r="E2" s="421" t="s">
        <v>265</v>
      </c>
      <c r="F2" s="427" t="s">
        <v>264</v>
      </c>
      <c r="G2" s="427"/>
      <c r="H2" s="427"/>
      <c r="I2" s="427"/>
      <c r="J2" s="427"/>
      <c r="K2" s="427"/>
      <c r="L2" s="427"/>
      <c r="M2" s="427"/>
      <c r="N2" s="428"/>
      <c r="O2" s="440" t="s">
        <v>263</v>
      </c>
      <c r="P2" s="441"/>
      <c r="Q2" s="441"/>
      <c r="R2" s="441"/>
      <c r="S2" s="441"/>
      <c r="T2" s="441"/>
      <c r="U2" s="441"/>
      <c r="V2" s="442"/>
    </row>
    <row r="3" spans="1:22" ht="15.75" x14ac:dyDescent="0.25">
      <c r="A3" s="414"/>
      <c r="B3" s="417"/>
      <c r="C3" s="417"/>
      <c r="D3" s="420"/>
      <c r="E3" s="422"/>
      <c r="F3" s="443" t="s">
        <v>262</v>
      </c>
      <c r="G3" s="445" t="s">
        <v>261</v>
      </c>
      <c r="H3" s="445"/>
      <c r="I3" s="445"/>
      <c r="J3" s="445"/>
      <c r="K3" s="445"/>
      <c r="L3" s="445"/>
      <c r="M3" s="445"/>
      <c r="N3" s="446"/>
      <c r="O3" s="438" t="s">
        <v>260</v>
      </c>
      <c r="P3" s="439"/>
      <c r="Q3" s="438" t="s">
        <v>259</v>
      </c>
      <c r="R3" s="439"/>
      <c r="S3" s="438" t="s">
        <v>258</v>
      </c>
      <c r="T3" s="439"/>
      <c r="U3" s="438" t="s">
        <v>257</v>
      </c>
      <c r="V3" s="439"/>
    </row>
    <row r="4" spans="1:22" ht="15" customHeight="1" x14ac:dyDescent="0.25">
      <c r="A4" s="414"/>
      <c r="B4" s="417"/>
      <c r="C4" s="417"/>
      <c r="D4" s="420"/>
      <c r="E4" s="422"/>
      <c r="F4" s="443"/>
      <c r="G4" s="435" t="s">
        <v>256</v>
      </c>
      <c r="H4" s="435" t="s">
        <v>255</v>
      </c>
      <c r="I4" s="446" t="s">
        <v>254</v>
      </c>
      <c r="J4" s="450"/>
      <c r="K4" s="451"/>
      <c r="L4" s="432" t="s">
        <v>253</v>
      </c>
      <c r="M4" s="429" t="s">
        <v>252</v>
      </c>
      <c r="N4" s="424" t="s">
        <v>113</v>
      </c>
      <c r="O4" s="407" t="s">
        <v>251</v>
      </c>
      <c r="P4" s="410" t="s">
        <v>250</v>
      </c>
      <c r="Q4" s="447" t="s">
        <v>249</v>
      </c>
      <c r="R4" s="410" t="s">
        <v>269</v>
      </c>
      <c r="S4" s="407" t="s">
        <v>248</v>
      </c>
      <c r="T4" s="410" t="s">
        <v>270</v>
      </c>
      <c r="U4" s="407" t="s">
        <v>271</v>
      </c>
      <c r="V4" s="410" t="s">
        <v>247</v>
      </c>
    </row>
    <row r="5" spans="1:22" ht="15.75" customHeight="1" x14ac:dyDescent="0.25">
      <c r="A5" s="414"/>
      <c r="B5" s="417"/>
      <c r="C5" s="417"/>
      <c r="D5" s="420"/>
      <c r="E5" s="422"/>
      <c r="F5" s="443"/>
      <c r="G5" s="436"/>
      <c r="H5" s="436"/>
      <c r="I5" s="435" t="s">
        <v>246</v>
      </c>
      <c r="J5" s="429" t="s">
        <v>245</v>
      </c>
      <c r="K5" s="429" t="s">
        <v>244</v>
      </c>
      <c r="L5" s="433"/>
      <c r="M5" s="430"/>
      <c r="N5" s="425"/>
      <c r="O5" s="408"/>
      <c r="P5" s="411"/>
      <c r="Q5" s="448"/>
      <c r="R5" s="411"/>
      <c r="S5" s="408"/>
      <c r="T5" s="411"/>
      <c r="U5" s="408"/>
      <c r="V5" s="411"/>
    </row>
    <row r="6" spans="1:22" ht="15" customHeight="1" x14ac:dyDescent="0.25">
      <c r="A6" s="414"/>
      <c r="B6" s="417"/>
      <c r="C6" s="417"/>
      <c r="D6" s="420"/>
      <c r="E6" s="422"/>
      <c r="F6" s="443"/>
      <c r="G6" s="436"/>
      <c r="H6" s="436"/>
      <c r="I6" s="436"/>
      <c r="J6" s="430"/>
      <c r="K6" s="430"/>
      <c r="L6" s="433"/>
      <c r="M6" s="430"/>
      <c r="N6" s="425"/>
      <c r="O6" s="408"/>
      <c r="P6" s="411"/>
      <c r="Q6" s="448"/>
      <c r="R6" s="411"/>
      <c r="S6" s="408"/>
      <c r="T6" s="411"/>
      <c r="U6" s="408"/>
      <c r="V6" s="411"/>
    </row>
    <row r="7" spans="1:22" ht="74.25" customHeight="1" thickBot="1" x14ac:dyDescent="0.3">
      <c r="A7" s="415"/>
      <c r="B7" s="418"/>
      <c r="C7" s="383" t="s">
        <v>243</v>
      </c>
      <c r="D7" s="382" t="s">
        <v>242</v>
      </c>
      <c r="E7" s="423"/>
      <c r="F7" s="444"/>
      <c r="G7" s="437"/>
      <c r="H7" s="437"/>
      <c r="I7" s="437"/>
      <c r="J7" s="431"/>
      <c r="K7" s="431"/>
      <c r="L7" s="434"/>
      <c r="M7" s="431"/>
      <c r="N7" s="426"/>
      <c r="O7" s="409"/>
      <c r="P7" s="412"/>
      <c r="Q7" s="449"/>
      <c r="R7" s="412"/>
      <c r="S7" s="409"/>
      <c r="T7" s="412"/>
      <c r="U7" s="409"/>
      <c r="V7" s="412"/>
    </row>
    <row r="8" spans="1:22" s="376" customFormat="1" ht="13.5" thickBot="1" x14ac:dyDescent="0.25">
      <c r="A8" s="379">
        <v>1</v>
      </c>
      <c r="B8" s="381" t="s">
        <v>225</v>
      </c>
      <c r="C8" s="378" t="s">
        <v>224</v>
      </c>
      <c r="D8" s="379">
        <v>4</v>
      </c>
      <c r="E8" s="381" t="s">
        <v>241</v>
      </c>
      <c r="F8" s="378" t="s">
        <v>240</v>
      </c>
      <c r="G8" s="379">
        <v>7</v>
      </c>
      <c r="H8" s="381" t="s">
        <v>239</v>
      </c>
      <c r="I8" s="378" t="s">
        <v>238</v>
      </c>
      <c r="J8" s="379">
        <v>10</v>
      </c>
      <c r="K8" s="381" t="s">
        <v>237</v>
      </c>
      <c r="L8" s="378" t="s">
        <v>236</v>
      </c>
      <c r="M8" s="379">
        <v>13</v>
      </c>
      <c r="N8" s="381" t="s">
        <v>206</v>
      </c>
      <c r="O8" s="378" t="s">
        <v>235</v>
      </c>
      <c r="P8" s="380">
        <v>16</v>
      </c>
      <c r="Q8" s="379">
        <v>17</v>
      </c>
      <c r="R8" s="378" t="s">
        <v>234</v>
      </c>
      <c r="S8" s="380">
        <v>19</v>
      </c>
      <c r="T8" s="379">
        <v>20</v>
      </c>
      <c r="U8" s="378" t="s">
        <v>233</v>
      </c>
      <c r="V8" s="377">
        <v>22</v>
      </c>
    </row>
    <row r="9" spans="1:22" s="353" customFormat="1" ht="28.5" customHeight="1" thickBot="1" x14ac:dyDescent="0.35">
      <c r="A9" s="317" t="s">
        <v>19</v>
      </c>
      <c r="B9" s="316" t="s">
        <v>232</v>
      </c>
      <c r="C9" s="375" t="s">
        <v>231</v>
      </c>
      <c r="D9" s="374" t="s">
        <v>212</v>
      </c>
      <c r="E9" s="309">
        <f t="shared" ref="E9:V9" si="0">SUM(E10:E25)</f>
        <v>1476</v>
      </c>
      <c r="F9" s="309">
        <f t="shared" si="0"/>
        <v>0</v>
      </c>
      <c r="G9" s="309">
        <f t="shared" si="0"/>
        <v>1404</v>
      </c>
      <c r="H9" s="309">
        <f t="shared" si="0"/>
        <v>280</v>
      </c>
      <c r="I9" s="309">
        <f t="shared" si="0"/>
        <v>555</v>
      </c>
      <c r="J9" s="309">
        <f t="shared" si="0"/>
        <v>849</v>
      </c>
      <c r="K9" s="309">
        <f t="shared" si="0"/>
        <v>0</v>
      </c>
      <c r="L9" s="309">
        <f t="shared" si="0"/>
        <v>0</v>
      </c>
      <c r="M9" s="309">
        <f t="shared" si="0"/>
        <v>48</v>
      </c>
      <c r="N9" s="309">
        <f t="shared" si="0"/>
        <v>24</v>
      </c>
      <c r="O9" s="309">
        <f t="shared" si="0"/>
        <v>612</v>
      </c>
      <c r="P9" s="309">
        <f t="shared" si="0"/>
        <v>638</v>
      </c>
      <c r="Q9" s="309">
        <f t="shared" si="0"/>
        <v>112</v>
      </c>
      <c r="R9" s="309">
        <f t="shared" si="0"/>
        <v>42</v>
      </c>
      <c r="S9" s="309">
        <f t="shared" si="0"/>
        <v>0</v>
      </c>
      <c r="T9" s="309">
        <f t="shared" si="0"/>
        <v>0</v>
      </c>
      <c r="U9" s="309">
        <f t="shared" si="0"/>
        <v>0</v>
      </c>
      <c r="V9" s="309">
        <f t="shared" si="0"/>
        <v>0</v>
      </c>
    </row>
    <row r="10" spans="1:22" s="353" customFormat="1" ht="22.5" customHeight="1" x14ac:dyDescent="0.3">
      <c r="A10" s="373" t="s">
        <v>22</v>
      </c>
      <c r="B10" s="372" t="s">
        <v>23</v>
      </c>
      <c r="C10" s="371"/>
      <c r="D10" s="370" t="s">
        <v>225</v>
      </c>
      <c r="E10" s="369">
        <f>G10+M10+N10</f>
        <v>96</v>
      </c>
      <c r="F10" s="368"/>
      <c r="G10" s="363">
        <v>78</v>
      </c>
      <c r="H10" s="366">
        <v>12</v>
      </c>
      <c r="I10" s="368">
        <f>G10-J10</f>
        <v>0</v>
      </c>
      <c r="J10" s="366">
        <v>78</v>
      </c>
      <c r="K10" s="367"/>
      <c r="L10" s="366"/>
      <c r="M10" s="366">
        <v>12</v>
      </c>
      <c r="N10" s="365">
        <v>6</v>
      </c>
      <c r="O10" s="364">
        <v>34</v>
      </c>
      <c r="P10" s="363">
        <v>44</v>
      </c>
      <c r="Q10" s="362"/>
      <c r="R10" s="361"/>
      <c r="S10" s="360">
        <f>SUM(S11:S19)</f>
        <v>0</v>
      </c>
      <c r="T10" s="359">
        <f>SUM(T11:T19)</f>
        <v>0</v>
      </c>
      <c r="U10" s="358"/>
      <c r="V10" s="357"/>
    </row>
    <row r="11" spans="1:22" s="353" customFormat="1" ht="21.75" customHeight="1" x14ac:dyDescent="0.3">
      <c r="A11" s="350" t="s">
        <v>24</v>
      </c>
      <c r="B11" s="349" t="s">
        <v>25</v>
      </c>
      <c r="C11" s="348" t="s">
        <v>225</v>
      </c>
      <c r="D11" s="352"/>
      <c r="E11" s="346">
        <v>100</v>
      </c>
      <c r="F11" s="345"/>
      <c r="G11" s="340">
        <v>100</v>
      </c>
      <c r="H11" s="343">
        <v>14</v>
      </c>
      <c r="I11" s="345">
        <f>G11-J11</f>
        <v>80</v>
      </c>
      <c r="J11" s="343">
        <v>20</v>
      </c>
      <c r="K11" s="344"/>
      <c r="L11" s="343"/>
      <c r="M11" s="343"/>
      <c r="N11" s="342"/>
      <c r="O11" s="341">
        <v>34</v>
      </c>
      <c r="P11" s="340">
        <v>66</v>
      </c>
      <c r="Q11" s="339"/>
      <c r="R11" s="338"/>
      <c r="S11" s="337"/>
      <c r="T11" s="336"/>
      <c r="U11" s="351"/>
      <c r="V11" s="354"/>
    </row>
    <row r="12" spans="1:22" s="353" customFormat="1" ht="21" customHeight="1" x14ac:dyDescent="0.3">
      <c r="A12" s="350" t="s">
        <v>26</v>
      </c>
      <c r="B12" s="349" t="s">
        <v>230</v>
      </c>
      <c r="C12" s="348"/>
      <c r="D12" s="352" t="s">
        <v>225</v>
      </c>
      <c r="E12" s="346">
        <v>274</v>
      </c>
      <c r="F12" s="345"/>
      <c r="G12" s="340">
        <v>256</v>
      </c>
      <c r="H12" s="343">
        <v>26</v>
      </c>
      <c r="I12" s="345">
        <v>69</v>
      </c>
      <c r="J12" s="343">
        <v>187</v>
      </c>
      <c r="K12" s="344"/>
      <c r="L12" s="343"/>
      <c r="M12" s="343">
        <v>12</v>
      </c>
      <c r="N12" s="356">
        <v>6</v>
      </c>
      <c r="O12" s="341">
        <v>102</v>
      </c>
      <c r="P12" s="340">
        <v>154</v>
      </c>
      <c r="Q12" s="339"/>
      <c r="R12" s="338"/>
      <c r="S12" s="337"/>
      <c r="T12" s="336"/>
      <c r="U12" s="351"/>
      <c r="V12" s="354"/>
    </row>
    <row r="13" spans="1:22" s="353" customFormat="1" ht="21" customHeight="1" x14ac:dyDescent="0.3">
      <c r="A13" s="350" t="s">
        <v>28</v>
      </c>
      <c r="B13" s="349" t="s">
        <v>229</v>
      </c>
      <c r="C13" s="348" t="s">
        <v>225</v>
      </c>
      <c r="D13" s="347"/>
      <c r="E13" s="346">
        <v>78</v>
      </c>
      <c r="F13" s="345"/>
      <c r="G13" s="340">
        <v>78</v>
      </c>
      <c r="H13" s="343">
        <v>34</v>
      </c>
      <c r="I13" s="345">
        <v>0</v>
      </c>
      <c r="J13" s="343">
        <v>78</v>
      </c>
      <c r="K13" s="344"/>
      <c r="L13" s="343"/>
      <c r="M13" s="343"/>
      <c r="N13" s="342"/>
      <c r="O13" s="341">
        <v>34</v>
      </c>
      <c r="P13" s="340">
        <v>44</v>
      </c>
      <c r="Q13" s="339"/>
      <c r="R13" s="338"/>
      <c r="S13" s="337"/>
      <c r="T13" s="336"/>
      <c r="U13" s="351"/>
      <c r="V13" s="354"/>
    </row>
    <row r="14" spans="1:22" s="353" customFormat="1" ht="21" customHeight="1" x14ac:dyDescent="0.3">
      <c r="A14" s="350" t="s">
        <v>30</v>
      </c>
      <c r="B14" s="349" t="s">
        <v>117</v>
      </c>
      <c r="C14" s="348"/>
      <c r="D14" s="352" t="s">
        <v>225</v>
      </c>
      <c r="E14" s="346">
        <f>G14+M14+N14</f>
        <v>135</v>
      </c>
      <c r="F14" s="345"/>
      <c r="G14" s="340">
        <v>117</v>
      </c>
      <c r="H14" s="343">
        <v>19</v>
      </c>
      <c r="I14" s="345">
        <v>56</v>
      </c>
      <c r="J14" s="343">
        <v>61</v>
      </c>
      <c r="K14" s="344"/>
      <c r="L14" s="343"/>
      <c r="M14" s="343">
        <v>12</v>
      </c>
      <c r="N14" s="356">
        <v>6</v>
      </c>
      <c r="O14" s="341">
        <v>51</v>
      </c>
      <c r="P14" s="340">
        <v>66</v>
      </c>
      <c r="Q14" s="339"/>
      <c r="R14" s="338"/>
      <c r="S14" s="337"/>
      <c r="T14" s="336"/>
      <c r="U14" s="351"/>
      <c r="V14" s="354"/>
    </row>
    <row r="15" spans="1:22" s="353" customFormat="1" ht="21" customHeight="1" x14ac:dyDescent="0.3">
      <c r="A15" s="350" t="s">
        <v>32</v>
      </c>
      <c r="B15" s="349" t="s">
        <v>228</v>
      </c>
      <c r="C15" s="348" t="s">
        <v>224</v>
      </c>
      <c r="D15" s="347">
        <v>2</v>
      </c>
      <c r="E15" s="346">
        <v>146</v>
      </c>
      <c r="F15" s="345"/>
      <c r="G15" s="340">
        <v>128</v>
      </c>
      <c r="H15" s="343">
        <v>28</v>
      </c>
      <c r="I15" s="345">
        <f>G15-J15</f>
        <v>100</v>
      </c>
      <c r="J15" s="343">
        <v>28</v>
      </c>
      <c r="K15" s="344"/>
      <c r="L15" s="343"/>
      <c r="M15" s="343">
        <v>12</v>
      </c>
      <c r="N15" s="356">
        <v>6</v>
      </c>
      <c r="O15" s="341">
        <v>68</v>
      </c>
      <c r="P15" s="340">
        <v>44</v>
      </c>
      <c r="Q15" s="341">
        <v>16</v>
      </c>
      <c r="R15" s="338"/>
      <c r="S15" s="337"/>
      <c r="T15" s="336"/>
      <c r="U15" s="351"/>
      <c r="V15" s="354"/>
    </row>
    <row r="16" spans="1:22" s="353" customFormat="1" ht="21" customHeight="1" x14ac:dyDescent="0.3">
      <c r="A16" s="350" t="s">
        <v>34</v>
      </c>
      <c r="B16" s="349" t="s">
        <v>35</v>
      </c>
      <c r="C16" s="348" t="s">
        <v>225</v>
      </c>
      <c r="D16" s="347"/>
      <c r="E16" s="346">
        <v>73</v>
      </c>
      <c r="F16" s="345"/>
      <c r="G16" s="340">
        <v>73</v>
      </c>
      <c r="H16" s="343">
        <v>12</v>
      </c>
      <c r="I16" s="345">
        <v>33</v>
      </c>
      <c r="J16" s="343">
        <v>40</v>
      </c>
      <c r="K16" s="344"/>
      <c r="L16" s="343"/>
      <c r="M16" s="343"/>
      <c r="N16" s="342"/>
      <c r="O16" s="341">
        <v>51</v>
      </c>
      <c r="P16" s="340">
        <v>22</v>
      </c>
      <c r="Q16" s="341"/>
      <c r="R16" s="338"/>
      <c r="S16" s="337"/>
      <c r="T16" s="336"/>
      <c r="U16" s="351"/>
      <c r="V16" s="354"/>
    </row>
    <row r="17" spans="1:22" s="353" customFormat="1" ht="21" customHeight="1" x14ac:dyDescent="0.3">
      <c r="A17" s="350" t="s">
        <v>36</v>
      </c>
      <c r="B17" s="349" t="s">
        <v>37</v>
      </c>
      <c r="C17" s="348" t="s">
        <v>224</v>
      </c>
      <c r="D17" s="347"/>
      <c r="E17" s="346">
        <v>48</v>
      </c>
      <c r="F17" s="345"/>
      <c r="G17" s="340">
        <v>48</v>
      </c>
      <c r="H17" s="343">
        <v>6</v>
      </c>
      <c r="I17" s="345">
        <v>38</v>
      </c>
      <c r="J17" s="343">
        <v>10</v>
      </c>
      <c r="K17" s="344"/>
      <c r="L17" s="343"/>
      <c r="M17" s="343"/>
      <c r="N17" s="342"/>
      <c r="O17" s="341"/>
      <c r="P17" s="340"/>
      <c r="Q17" s="341">
        <v>48</v>
      </c>
      <c r="R17" s="340"/>
      <c r="S17" s="337"/>
      <c r="T17" s="336"/>
      <c r="U17" s="351"/>
      <c r="V17" s="354"/>
    </row>
    <row r="18" spans="1:22" s="353" customFormat="1" ht="21" customHeight="1" x14ac:dyDescent="0.3">
      <c r="A18" s="350" t="s">
        <v>38</v>
      </c>
      <c r="B18" s="349" t="s">
        <v>218</v>
      </c>
      <c r="C18" s="348" t="s">
        <v>225</v>
      </c>
      <c r="D18" s="347"/>
      <c r="E18" s="346">
        <v>129</v>
      </c>
      <c r="F18" s="345"/>
      <c r="G18" s="340">
        <v>129</v>
      </c>
      <c r="H18" s="343">
        <v>14</v>
      </c>
      <c r="I18" s="345">
        <v>59</v>
      </c>
      <c r="J18" s="343">
        <v>70</v>
      </c>
      <c r="K18" s="344"/>
      <c r="L18" s="343"/>
      <c r="M18" s="343"/>
      <c r="N18" s="342"/>
      <c r="O18" s="341">
        <v>85</v>
      </c>
      <c r="P18" s="340">
        <v>44</v>
      </c>
      <c r="Q18" s="341"/>
      <c r="R18" s="338"/>
      <c r="S18" s="337"/>
      <c r="T18" s="336"/>
      <c r="U18" s="351"/>
      <c r="V18" s="354"/>
    </row>
    <row r="19" spans="1:22" s="353" customFormat="1" ht="21" customHeight="1" x14ac:dyDescent="0.3">
      <c r="A19" s="350" t="s">
        <v>40</v>
      </c>
      <c r="B19" s="349" t="s">
        <v>41</v>
      </c>
      <c r="C19" s="348" t="s">
        <v>225</v>
      </c>
      <c r="D19" s="347"/>
      <c r="E19" s="346">
        <v>78</v>
      </c>
      <c r="F19" s="345"/>
      <c r="G19" s="340">
        <v>78</v>
      </c>
      <c r="H19" s="343">
        <v>10</v>
      </c>
      <c r="I19" s="345">
        <v>20</v>
      </c>
      <c r="J19" s="343">
        <v>58</v>
      </c>
      <c r="K19" s="344"/>
      <c r="L19" s="343"/>
      <c r="M19" s="343"/>
      <c r="N19" s="342"/>
      <c r="O19" s="341">
        <v>34</v>
      </c>
      <c r="P19" s="340">
        <v>44</v>
      </c>
      <c r="Q19" s="341"/>
      <c r="R19" s="338"/>
      <c r="S19" s="337"/>
      <c r="T19" s="336"/>
      <c r="U19" s="351"/>
      <c r="V19" s="354"/>
    </row>
    <row r="20" spans="1:22" s="353" customFormat="1" ht="18" customHeight="1" x14ac:dyDescent="0.3">
      <c r="A20" s="350" t="s">
        <v>42</v>
      </c>
      <c r="B20" s="349" t="s">
        <v>43</v>
      </c>
      <c r="C20" s="348" t="s">
        <v>224</v>
      </c>
      <c r="D20" s="347"/>
      <c r="E20" s="346">
        <v>38</v>
      </c>
      <c r="F20" s="345"/>
      <c r="G20" s="340">
        <v>38</v>
      </c>
      <c r="H20" s="343"/>
      <c r="I20" s="345">
        <v>18</v>
      </c>
      <c r="J20" s="343">
        <v>20</v>
      </c>
      <c r="K20" s="344"/>
      <c r="L20" s="343"/>
      <c r="M20" s="343"/>
      <c r="N20" s="342"/>
      <c r="O20" s="341"/>
      <c r="P20" s="340">
        <v>22</v>
      </c>
      <c r="Q20" s="341">
        <v>16</v>
      </c>
      <c r="R20" s="338"/>
      <c r="S20" s="337">
        <v>0</v>
      </c>
      <c r="T20" s="336">
        <v>0</v>
      </c>
      <c r="U20" s="355"/>
      <c r="V20" s="354"/>
    </row>
    <row r="21" spans="1:22" s="318" customFormat="1" ht="21" customHeight="1" x14ac:dyDescent="0.3">
      <c r="A21" s="350" t="s">
        <v>44</v>
      </c>
      <c r="B21" s="349" t="s">
        <v>45</v>
      </c>
      <c r="C21" s="348" t="s">
        <v>227</v>
      </c>
      <c r="D21" s="347"/>
      <c r="E21" s="346">
        <v>78</v>
      </c>
      <c r="F21" s="345"/>
      <c r="G21" s="340">
        <v>78</v>
      </c>
      <c r="H21" s="343">
        <v>28</v>
      </c>
      <c r="I21" s="345">
        <v>5</v>
      </c>
      <c r="J21" s="343">
        <v>73</v>
      </c>
      <c r="K21" s="344"/>
      <c r="L21" s="343"/>
      <c r="M21" s="343"/>
      <c r="N21" s="342"/>
      <c r="O21" s="341">
        <v>34</v>
      </c>
      <c r="P21" s="340">
        <v>44</v>
      </c>
      <c r="Q21" s="341"/>
      <c r="R21" s="338"/>
      <c r="S21" s="337"/>
      <c r="T21" s="336"/>
      <c r="U21" s="351"/>
      <c r="V21" s="334"/>
    </row>
    <row r="22" spans="1:22" s="318" customFormat="1" ht="19.5" customHeight="1" x14ac:dyDescent="0.3">
      <c r="A22" s="350" t="s">
        <v>226</v>
      </c>
      <c r="B22" s="349" t="s">
        <v>47</v>
      </c>
      <c r="C22" s="348" t="s">
        <v>225</v>
      </c>
      <c r="D22" s="347"/>
      <c r="E22" s="346">
        <v>78</v>
      </c>
      <c r="F22" s="345"/>
      <c r="G22" s="340">
        <v>78</v>
      </c>
      <c r="H22" s="343">
        <v>10</v>
      </c>
      <c r="I22" s="345">
        <f>G22-J22</f>
        <v>65</v>
      </c>
      <c r="J22" s="343">
        <v>13</v>
      </c>
      <c r="K22" s="344"/>
      <c r="L22" s="343"/>
      <c r="M22" s="343"/>
      <c r="N22" s="342"/>
      <c r="O22" s="341">
        <v>34</v>
      </c>
      <c r="P22" s="340">
        <v>44</v>
      </c>
      <c r="Q22" s="339"/>
      <c r="R22" s="338"/>
      <c r="S22" s="337"/>
      <c r="T22" s="336"/>
      <c r="U22" s="335"/>
      <c r="V22" s="334"/>
    </row>
    <row r="23" spans="1:22" s="318" customFormat="1" ht="19.5" customHeight="1" x14ac:dyDescent="0.3">
      <c r="A23" s="350" t="s">
        <v>48</v>
      </c>
      <c r="B23" s="349" t="s">
        <v>49</v>
      </c>
      <c r="C23" s="348" t="s">
        <v>224</v>
      </c>
      <c r="D23" s="352"/>
      <c r="E23" s="346">
        <v>32</v>
      </c>
      <c r="F23" s="345"/>
      <c r="G23" s="340">
        <v>32</v>
      </c>
      <c r="H23" s="343">
        <v>6</v>
      </c>
      <c r="I23" s="345">
        <v>2</v>
      </c>
      <c r="J23" s="343">
        <v>30</v>
      </c>
      <c r="K23" s="344"/>
      <c r="L23" s="343"/>
      <c r="M23" s="343"/>
      <c r="N23" s="338"/>
      <c r="O23" s="341"/>
      <c r="P23" s="340"/>
      <c r="Q23" s="341">
        <v>32</v>
      </c>
      <c r="R23" s="338"/>
      <c r="S23" s="337"/>
      <c r="T23" s="336"/>
      <c r="U23" s="351"/>
      <c r="V23" s="334"/>
    </row>
    <row r="24" spans="1:22" s="318" customFormat="1" ht="21.75" customHeight="1" x14ac:dyDescent="0.3">
      <c r="A24" s="350" t="s">
        <v>80</v>
      </c>
      <c r="B24" s="349" t="s">
        <v>223</v>
      </c>
      <c r="C24" s="348" t="s">
        <v>222</v>
      </c>
      <c r="D24" s="347"/>
      <c r="E24" s="346">
        <v>51</v>
      </c>
      <c r="F24" s="345"/>
      <c r="G24" s="340">
        <v>51</v>
      </c>
      <c r="H24" s="343">
        <v>51</v>
      </c>
      <c r="I24" s="345">
        <v>0</v>
      </c>
      <c r="J24" s="343">
        <v>51</v>
      </c>
      <c r="K24" s="344"/>
      <c r="L24" s="343"/>
      <c r="M24" s="343"/>
      <c r="N24" s="342"/>
      <c r="O24" s="341">
        <v>51</v>
      </c>
      <c r="P24" s="340"/>
      <c r="Q24" s="339"/>
      <c r="R24" s="338"/>
      <c r="S24" s="337"/>
      <c r="T24" s="336"/>
      <c r="U24" s="335"/>
      <c r="V24" s="334"/>
    </row>
    <row r="25" spans="1:22" s="318" customFormat="1" ht="60.75" customHeight="1" thickBot="1" x14ac:dyDescent="0.35">
      <c r="A25" s="333" t="s">
        <v>50</v>
      </c>
      <c r="B25" s="332" t="s">
        <v>221</v>
      </c>
      <c r="C25" s="331" t="s">
        <v>220</v>
      </c>
      <c r="D25" s="330"/>
      <c r="E25" s="329">
        <v>42</v>
      </c>
      <c r="F25" s="328"/>
      <c r="G25" s="323">
        <v>42</v>
      </c>
      <c r="H25" s="326">
        <v>10</v>
      </c>
      <c r="I25" s="328">
        <v>10</v>
      </c>
      <c r="J25" s="326">
        <v>32</v>
      </c>
      <c r="K25" s="327"/>
      <c r="L25" s="326"/>
      <c r="M25" s="326"/>
      <c r="N25" s="325"/>
      <c r="O25" s="324"/>
      <c r="P25" s="323"/>
      <c r="Q25" s="322"/>
      <c r="R25" s="323">
        <v>42</v>
      </c>
      <c r="S25" s="322"/>
      <c r="T25" s="321"/>
      <c r="U25" s="320"/>
      <c r="V25" s="319"/>
    </row>
    <row r="26" spans="1:22" ht="45.75" customHeight="1" thickBot="1" x14ac:dyDescent="0.3">
      <c r="A26" s="317" t="s">
        <v>96</v>
      </c>
      <c r="B26" s="316" t="s">
        <v>120</v>
      </c>
      <c r="C26" s="315" t="s">
        <v>219</v>
      </c>
      <c r="D26" s="314" t="s">
        <v>214</v>
      </c>
      <c r="E26" s="310">
        <f>SUM(E27,E28,E29,E30,E31,E32,E33)</f>
        <v>585</v>
      </c>
      <c r="F26" s="312">
        <f t="shared" ref="F26:R26" si="1">F27+F28+F29+F30+F31+F32+F33</f>
        <v>21</v>
      </c>
      <c r="G26" s="313">
        <f t="shared" si="1"/>
        <v>564</v>
      </c>
      <c r="H26" s="312">
        <f t="shared" si="1"/>
        <v>160</v>
      </c>
      <c r="I26" s="313">
        <f t="shared" si="1"/>
        <v>70</v>
      </c>
      <c r="J26" s="313">
        <f t="shared" si="1"/>
        <v>438</v>
      </c>
      <c r="K26" s="313">
        <f t="shared" si="1"/>
        <v>0</v>
      </c>
      <c r="L26" s="313">
        <f t="shared" si="1"/>
        <v>0</v>
      </c>
      <c r="M26" s="313">
        <f t="shared" si="1"/>
        <v>0</v>
      </c>
      <c r="N26" s="311">
        <f t="shared" si="1"/>
        <v>0</v>
      </c>
      <c r="O26" s="310">
        <f t="shared" si="1"/>
        <v>0</v>
      </c>
      <c r="P26" s="313">
        <f t="shared" si="1"/>
        <v>0</v>
      </c>
      <c r="Q26" s="309">
        <f t="shared" si="1"/>
        <v>64</v>
      </c>
      <c r="R26" s="310">
        <f t="shared" si="1"/>
        <v>189</v>
      </c>
      <c r="S26" s="312">
        <f>SUM(S27,S28,S29,S30,S31,S32)</f>
        <v>40</v>
      </c>
      <c r="T26" s="311">
        <f>SUM(T27,T28,T29,T30,T31,T32,T33)</f>
        <v>160</v>
      </c>
      <c r="U26" s="310">
        <f>SUM(U27,U28,U29,U30,U31,U32)</f>
        <v>96</v>
      </c>
      <c r="V26" s="309">
        <f>SUM(V27,V28,V29,V30,V31,V32)</f>
        <v>36</v>
      </c>
    </row>
    <row r="27" spans="1:22" ht="25.5" customHeight="1" x14ac:dyDescent="0.3">
      <c r="A27" s="132" t="s">
        <v>97</v>
      </c>
      <c r="B27" s="182" t="s">
        <v>81</v>
      </c>
      <c r="C27" s="181" t="s">
        <v>200</v>
      </c>
      <c r="D27" s="300"/>
      <c r="E27" s="136">
        <f t="shared" ref="E27:E33" si="2">SUM(F27,G27,K27)</f>
        <v>48</v>
      </c>
      <c r="F27" s="207"/>
      <c r="G27" s="207">
        <v>48</v>
      </c>
      <c r="H27" s="207"/>
      <c r="I27" s="207">
        <f>G27-J27</f>
        <v>14</v>
      </c>
      <c r="J27" s="205">
        <v>34</v>
      </c>
      <c r="K27" s="308"/>
      <c r="L27" s="244"/>
      <c r="M27" s="208"/>
      <c r="N27" s="307"/>
      <c r="O27" s="129"/>
      <c r="P27" s="138"/>
      <c r="Q27" s="134"/>
      <c r="R27" s="137"/>
      <c r="S27" s="134"/>
      <c r="T27" s="137">
        <v>48</v>
      </c>
      <c r="U27" s="134"/>
      <c r="V27" s="202"/>
    </row>
    <row r="28" spans="1:22" ht="25.5" customHeight="1" x14ac:dyDescent="0.3">
      <c r="A28" s="132" t="s">
        <v>98</v>
      </c>
      <c r="B28" s="182" t="s">
        <v>218</v>
      </c>
      <c r="C28" s="181" t="s">
        <v>200</v>
      </c>
      <c r="D28" s="261"/>
      <c r="E28" s="136">
        <f t="shared" si="2"/>
        <v>63</v>
      </c>
      <c r="F28" s="207">
        <v>21</v>
      </c>
      <c r="G28" s="207">
        <v>42</v>
      </c>
      <c r="H28" s="207"/>
      <c r="I28" s="207">
        <f>G28-J28</f>
        <v>18</v>
      </c>
      <c r="J28" s="205">
        <v>24</v>
      </c>
      <c r="K28" s="241"/>
      <c r="L28" s="206"/>
      <c r="M28" s="205"/>
      <c r="N28" s="204"/>
      <c r="O28" s="134"/>
      <c r="P28" s="137"/>
      <c r="Q28" s="134"/>
      <c r="R28" s="306">
        <v>63</v>
      </c>
      <c r="S28" s="134"/>
      <c r="T28" s="137"/>
      <c r="U28" s="134"/>
      <c r="V28" s="137"/>
    </row>
    <row r="29" spans="1:22" ht="39.75" customHeight="1" x14ac:dyDescent="0.3">
      <c r="A29" s="132" t="s">
        <v>119</v>
      </c>
      <c r="B29" s="182" t="s">
        <v>83</v>
      </c>
      <c r="C29" s="181" t="s">
        <v>217</v>
      </c>
      <c r="D29" s="261"/>
      <c r="E29" s="136">
        <f t="shared" si="2"/>
        <v>168</v>
      </c>
      <c r="F29" s="207"/>
      <c r="G29" s="207">
        <v>168</v>
      </c>
      <c r="H29" s="207">
        <v>94</v>
      </c>
      <c r="I29" s="207"/>
      <c r="J29" s="205">
        <v>164</v>
      </c>
      <c r="K29" s="241"/>
      <c r="L29" s="206"/>
      <c r="M29" s="205"/>
      <c r="N29" s="204"/>
      <c r="O29" s="134"/>
      <c r="P29" s="137"/>
      <c r="Q29" s="134">
        <v>32</v>
      </c>
      <c r="R29" s="137">
        <v>42</v>
      </c>
      <c r="S29" s="134">
        <v>20</v>
      </c>
      <c r="T29" s="137">
        <v>32</v>
      </c>
      <c r="U29" s="134">
        <v>24</v>
      </c>
      <c r="V29" s="137">
        <v>18</v>
      </c>
    </row>
    <row r="30" spans="1:22" ht="38.25" customHeight="1" x14ac:dyDescent="0.3">
      <c r="A30" s="132" t="s">
        <v>99</v>
      </c>
      <c r="B30" s="182" t="s">
        <v>121</v>
      </c>
      <c r="C30" s="181" t="s">
        <v>216</v>
      </c>
      <c r="D30" s="261"/>
      <c r="E30" s="136">
        <f t="shared" si="2"/>
        <v>168</v>
      </c>
      <c r="F30" s="207"/>
      <c r="G30" s="207">
        <v>168</v>
      </c>
      <c r="H30" s="207">
        <v>42</v>
      </c>
      <c r="I30" s="207"/>
      <c r="J30" s="205">
        <v>164</v>
      </c>
      <c r="K30" s="241"/>
      <c r="L30" s="206"/>
      <c r="M30" s="205"/>
      <c r="N30" s="204"/>
      <c r="O30" s="134"/>
      <c r="P30" s="137"/>
      <c r="Q30" s="134">
        <v>32</v>
      </c>
      <c r="R30" s="137">
        <v>42</v>
      </c>
      <c r="S30" s="134">
        <v>20</v>
      </c>
      <c r="T30" s="137">
        <v>32</v>
      </c>
      <c r="U30" s="134">
        <v>24</v>
      </c>
      <c r="V30" s="137">
        <v>18</v>
      </c>
    </row>
    <row r="31" spans="1:22" ht="24" customHeight="1" x14ac:dyDescent="0.3">
      <c r="A31" s="263" t="s">
        <v>118</v>
      </c>
      <c r="B31" s="262" t="s">
        <v>82</v>
      </c>
      <c r="C31" s="181" t="s">
        <v>200</v>
      </c>
      <c r="D31" s="261"/>
      <c r="E31" s="136">
        <f t="shared" si="2"/>
        <v>48</v>
      </c>
      <c r="F31" s="207"/>
      <c r="G31" s="207">
        <v>48</v>
      </c>
      <c r="H31" s="207">
        <v>18</v>
      </c>
      <c r="I31" s="207">
        <f>G31-J31</f>
        <v>30</v>
      </c>
      <c r="J31" s="205">
        <v>18</v>
      </c>
      <c r="K31" s="302"/>
      <c r="L31" s="287"/>
      <c r="M31" s="289"/>
      <c r="N31" s="286"/>
      <c r="O31" s="283"/>
      <c r="P31" s="284"/>
      <c r="Q31" s="283"/>
      <c r="R31" s="284"/>
      <c r="S31" s="283"/>
      <c r="T31" s="284"/>
      <c r="U31" s="134">
        <v>48</v>
      </c>
      <c r="V31" s="284"/>
    </row>
    <row r="32" spans="1:22" ht="24.75" customHeight="1" x14ac:dyDescent="0.3">
      <c r="A32" s="132" t="s">
        <v>122</v>
      </c>
      <c r="B32" s="182" t="s">
        <v>123</v>
      </c>
      <c r="C32" s="181" t="s">
        <v>200</v>
      </c>
      <c r="D32" s="305"/>
      <c r="E32" s="136">
        <f t="shared" si="2"/>
        <v>42</v>
      </c>
      <c r="F32" s="207"/>
      <c r="G32" s="207">
        <v>42</v>
      </c>
      <c r="H32" s="207">
        <v>6</v>
      </c>
      <c r="I32" s="207">
        <f>G32-J32</f>
        <v>8</v>
      </c>
      <c r="J32" s="205">
        <v>34</v>
      </c>
      <c r="K32" s="241"/>
      <c r="L32" s="206"/>
      <c r="M32" s="205"/>
      <c r="N32" s="204"/>
      <c r="O32" s="134"/>
      <c r="P32" s="137"/>
      <c r="Q32" s="134"/>
      <c r="R32" s="137">
        <v>42</v>
      </c>
      <c r="S32" s="134"/>
      <c r="T32" s="137"/>
      <c r="U32" s="134"/>
      <c r="V32" s="137"/>
    </row>
    <row r="33" spans="1:22" ht="24.75" customHeight="1" thickBot="1" x14ac:dyDescent="0.35">
      <c r="A33" s="151" t="s">
        <v>124</v>
      </c>
      <c r="B33" s="280" t="s">
        <v>125</v>
      </c>
      <c r="C33" s="279" t="s">
        <v>200</v>
      </c>
      <c r="D33" s="300"/>
      <c r="E33" s="136">
        <f t="shared" si="2"/>
        <v>48</v>
      </c>
      <c r="F33" s="144"/>
      <c r="G33" s="144">
        <v>48</v>
      </c>
      <c r="H33" s="144"/>
      <c r="I33" s="144"/>
      <c r="J33" s="276"/>
      <c r="K33" s="304"/>
      <c r="L33" s="276"/>
      <c r="M33" s="276"/>
      <c r="N33" s="303"/>
      <c r="O33" s="235"/>
      <c r="P33" s="294"/>
      <c r="Q33" s="235"/>
      <c r="R33" s="294"/>
      <c r="S33" s="235"/>
      <c r="T33" s="236">
        <v>48</v>
      </c>
      <c r="U33" s="235"/>
      <c r="V33" s="237"/>
    </row>
    <row r="34" spans="1:22" ht="45.75" customHeight="1" thickBot="1" x14ac:dyDescent="0.3">
      <c r="A34" s="119" t="s">
        <v>84</v>
      </c>
      <c r="B34" s="118" t="s">
        <v>85</v>
      </c>
      <c r="C34" s="292" t="s">
        <v>215</v>
      </c>
      <c r="D34" s="198" t="s">
        <v>214</v>
      </c>
      <c r="E34" s="247">
        <f t="shared" ref="E34:V34" si="3">E35+E36+E37</f>
        <v>259</v>
      </c>
      <c r="F34" s="247">
        <f t="shared" si="3"/>
        <v>10</v>
      </c>
      <c r="G34" s="247">
        <f t="shared" si="3"/>
        <v>249</v>
      </c>
      <c r="H34" s="247">
        <f t="shared" si="3"/>
        <v>72</v>
      </c>
      <c r="I34" s="247">
        <f t="shared" si="3"/>
        <v>165</v>
      </c>
      <c r="J34" s="247">
        <f t="shared" si="3"/>
        <v>84</v>
      </c>
      <c r="K34" s="247">
        <f t="shared" si="3"/>
        <v>0</v>
      </c>
      <c r="L34" s="247">
        <f t="shared" si="3"/>
        <v>0</v>
      </c>
      <c r="M34" s="247">
        <f t="shared" si="3"/>
        <v>0</v>
      </c>
      <c r="N34" s="291">
        <f t="shared" si="3"/>
        <v>0</v>
      </c>
      <c r="O34" s="117">
        <f t="shared" si="3"/>
        <v>0</v>
      </c>
      <c r="P34" s="266">
        <f t="shared" si="3"/>
        <v>0</v>
      </c>
      <c r="Q34" s="247">
        <f t="shared" si="3"/>
        <v>112</v>
      </c>
      <c r="R34" s="266">
        <f t="shared" si="3"/>
        <v>147</v>
      </c>
      <c r="S34" s="247">
        <f t="shared" si="3"/>
        <v>0</v>
      </c>
      <c r="T34" s="291">
        <f t="shared" si="3"/>
        <v>0</v>
      </c>
      <c r="U34" s="117">
        <f t="shared" si="3"/>
        <v>0</v>
      </c>
      <c r="V34" s="247">
        <f t="shared" si="3"/>
        <v>0</v>
      </c>
    </row>
    <row r="35" spans="1:22" ht="23.25" customHeight="1" x14ac:dyDescent="0.3">
      <c r="A35" s="132" t="s">
        <v>86</v>
      </c>
      <c r="B35" s="182" t="s">
        <v>126</v>
      </c>
      <c r="C35" s="181" t="s">
        <v>200</v>
      </c>
      <c r="D35" s="300"/>
      <c r="E35" s="136">
        <f>SUM(F35,G35,K35)</f>
        <v>80</v>
      </c>
      <c r="F35" s="207">
        <v>10</v>
      </c>
      <c r="G35" s="207">
        <v>70</v>
      </c>
      <c r="H35" s="207">
        <v>14</v>
      </c>
      <c r="I35" s="207">
        <f>G35-J35</f>
        <v>46</v>
      </c>
      <c r="J35" s="205">
        <v>24</v>
      </c>
      <c r="K35" s="241"/>
      <c r="L35" s="206"/>
      <c r="M35" s="205"/>
      <c r="N35" s="204"/>
      <c r="O35" s="134"/>
      <c r="P35" s="137"/>
      <c r="Q35" s="394">
        <v>80</v>
      </c>
      <c r="R35" s="137"/>
      <c r="S35" s="134"/>
      <c r="T35" s="137"/>
      <c r="U35" s="134"/>
      <c r="V35" s="261"/>
    </row>
    <row r="36" spans="1:22" ht="24.75" customHeight="1" x14ac:dyDescent="0.3">
      <c r="A36" s="132" t="s">
        <v>87</v>
      </c>
      <c r="B36" s="182" t="s">
        <v>117</v>
      </c>
      <c r="C36" s="181" t="s">
        <v>211</v>
      </c>
      <c r="D36" s="261"/>
      <c r="E36" s="136">
        <f>SUM(F36,G36,K36)</f>
        <v>74</v>
      </c>
      <c r="F36" s="207"/>
      <c r="G36" s="207">
        <v>74</v>
      </c>
      <c r="H36" s="207">
        <v>44</v>
      </c>
      <c r="I36" s="207">
        <f>G36-J36</f>
        <v>30</v>
      </c>
      <c r="J36" s="205">
        <v>44</v>
      </c>
      <c r="K36" s="241"/>
      <c r="L36" s="206"/>
      <c r="M36" s="205"/>
      <c r="N36" s="204"/>
      <c r="O36" s="134"/>
      <c r="P36" s="137"/>
      <c r="Q36" s="134">
        <v>32</v>
      </c>
      <c r="R36" s="137">
        <v>42</v>
      </c>
      <c r="S36" s="134"/>
      <c r="T36" s="137"/>
      <c r="U36" s="134"/>
      <c r="V36" s="261"/>
    </row>
    <row r="37" spans="1:22" ht="23.25" customHeight="1" thickBot="1" x14ac:dyDescent="0.35">
      <c r="A37" s="263" t="s">
        <v>88</v>
      </c>
      <c r="B37" s="262" t="s">
        <v>127</v>
      </c>
      <c r="C37" s="181" t="s">
        <v>211</v>
      </c>
      <c r="D37" s="261"/>
      <c r="E37" s="136">
        <f>SUM(F37,G37,K37)</f>
        <v>105</v>
      </c>
      <c r="F37" s="288"/>
      <c r="G37" s="207">
        <v>105</v>
      </c>
      <c r="H37" s="288">
        <v>14</v>
      </c>
      <c r="I37" s="207">
        <f>G37-J37</f>
        <v>89</v>
      </c>
      <c r="J37" s="289">
        <v>16</v>
      </c>
      <c r="K37" s="302"/>
      <c r="L37" s="287"/>
      <c r="M37" s="289"/>
      <c r="N37" s="286"/>
      <c r="O37" s="283"/>
      <c r="P37" s="284"/>
      <c r="Q37" s="283"/>
      <c r="R37" s="301">
        <v>105</v>
      </c>
      <c r="S37" s="283"/>
      <c r="T37" s="284"/>
      <c r="U37" s="283"/>
      <c r="V37" s="282"/>
    </row>
    <row r="38" spans="1:22" ht="30" customHeight="1" thickBot="1" x14ac:dyDescent="0.3">
      <c r="A38" s="119" t="s">
        <v>89</v>
      </c>
      <c r="B38" s="118" t="s">
        <v>116</v>
      </c>
      <c r="C38" s="292" t="s">
        <v>213</v>
      </c>
      <c r="D38" s="198" t="s">
        <v>212</v>
      </c>
      <c r="E38" s="247">
        <f t="shared" ref="E38:V38" si="4">E39+E40+E41+E42+E43+E44+E45+E46+E47+E48+E49</f>
        <v>925</v>
      </c>
      <c r="F38" s="247">
        <f t="shared" si="4"/>
        <v>0</v>
      </c>
      <c r="G38" s="247">
        <f t="shared" si="4"/>
        <v>869</v>
      </c>
      <c r="H38" s="247">
        <f t="shared" si="4"/>
        <v>323</v>
      </c>
      <c r="I38" s="247">
        <f t="shared" si="4"/>
        <v>525</v>
      </c>
      <c r="J38" s="247">
        <f t="shared" si="4"/>
        <v>302</v>
      </c>
      <c r="K38" s="247">
        <f t="shared" si="4"/>
        <v>0</v>
      </c>
      <c r="L38" s="247">
        <f t="shared" si="4"/>
        <v>0</v>
      </c>
      <c r="M38" s="247">
        <f t="shared" si="4"/>
        <v>24</v>
      </c>
      <c r="N38" s="291">
        <f t="shared" si="4"/>
        <v>24</v>
      </c>
      <c r="O38" s="117">
        <f t="shared" si="4"/>
        <v>0</v>
      </c>
      <c r="P38" s="291">
        <f t="shared" si="4"/>
        <v>88</v>
      </c>
      <c r="Q38" s="117">
        <f t="shared" si="4"/>
        <v>208</v>
      </c>
      <c r="R38" s="266">
        <f t="shared" si="4"/>
        <v>252</v>
      </c>
      <c r="S38" s="247">
        <f t="shared" si="4"/>
        <v>60</v>
      </c>
      <c r="T38" s="291">
        <f t="shared" si="4"/>
        <v>80</v>
      </c>
      <c r="U38" s="117">
        <f t="shared" si="4"/>
        <v>72</v>
      </c>
      <c r="V38" s="249">
        <f t="shared" si="4"/>
        <v>117</v>
      </c>
    </row>
    <row r="39" spans="1:22" ht="25.5" customHeight="1" x14ac:dyDescent="0.3">
      <c r="A39" s="132" t="s">
        <v>53</v>
      </c>
      <c r="B39" s="182" t="s">
        <v>128</v>
      </c>
      <c r="C39" s="181" t="s">
        <v>211</v>
      </c>
      <c r="D39" s="300"/>
      <c r="E39" s="136">
        <f>SUM(F39,G39,K39,M39,N39)</f>
        <v>118</v>
      </c>
      <c r="F39" s="207"/>
      <c r="G39" s="207">
        <v>118</v>
      </c>
      <c r="H39" s="207">
        <v>82</v>
      </c>
      <c r="I39" s="207">
        <f t="shared" ref="I39:I48" si="5">G39-J39-K39</f>
        <v>36</v>
      </c>
      <c r="J39" s="205">
        <v>82</v>
      </c>
      <c r="K39" s="241"/>
      <c r="L39" s="206"/>
      <c r="M39" s="205"/>
      <c r="N39" s="204"/>
      <c r="O39" s="134"/>
      <c r="P39" s="137">
        <v>44</v>
      </c>
      <c r="Q39" s="134">
        <v>32</v>
      </c>
      <c r="R39" s="137">
        <v>42</v>
      </c>
      <c r="S39" s="129"/>
      <c r="T39" s="138"/>
      <c r="U39" s="129"/>
      <c r="V39" s="299"/>
    </row>
    <row r="40" spans="1:22" ht="24" customHeight="1" x14ac:dyDescent="0.3">
      <c r="A40" s="132" t="s">
        <v>54</v>
      </c>
      <c r="B40" s="182" t="s">
        <v>90</v>
      </c>
      <c r="C40" s="181"/>
      <c r="D40" s="130" t="s">
        <v>208</v>
      </c>
      <c r="E40" s="136">
        <f>SUM(F40,G40,K40,M40,N40)</f>
        <v>172</v>
      </c>
      <c r="F40" s="207"/>
      <c r="G40" s="207">
        <v>148</v>
      </c>
      <c r="H40" s="207">
        <v>40</v>
      </c>
      <c r="I40" s="207">
        <f t="shared" si="5"/>
        <v>108</v>
      </c>
      <c r="J40" s="205">
        <v>40</v>
      </c>
      <c r="K40" s="241"/>
      <c r="L40" s="206"/>
      <c r="M40" s="205">
        <v>12</v>
      </c>
      <c r="N40" s="204">
        <f>6+6</f>
        <v>12</v>
      </c>
      <c r="O40" s="134"/>
      <c r="P40" s="137"/>
      <c r="Q40" s="134">
        <v>64</v>
      </c>
      <c r="R40" s="137">
        <v>84</v>
      </c>
      <c r="S40" s="134"/>
      <c r="T40" s="137"/>
      <c r="U40" s="134"/>
      <c r="V40" s="299"/>
    </row>
    <row r="41" spans="1:22" ht="24" customHeight="1" x14ac:dyDescent="0.3">
      <c r="A41" s="132" t="s">
        <v>55</v>
      </c>
      <c r="B41" s="182" t="s">
        <v>129</v>
      </c>
      <c r="C41" s="181" t="s">
        <v>211</v>
      </c>
      <c r="D41" s="130"/>
      <c r="E41" s="136">
        <v>106</v>
      </c>
      <c r="F41" s="207"/>
      <c r="G41" s="207">
        <v>98</v>
      </c>
      <c r="H41" s="207">
        <v>40</v>
      </c>
      <c r="I41" s="207">
        <f t="shared" si="5"/>
        <v>58</v>
      </c>
      <c r="J41" s="205">
        <v>40</v>
      </c>
      <c r="K41" s="241"/>
      <c r="L41" s="206"/>
      <c r="M41" s="205"/>
      <c r="N41" s="204"/>
      <c r="O41" s="134"/>
      <c r="P41" s="137"/>
      <c r="Q41" s="134">
        <v>64</v>
      </c>
      <c r="R41" s="137">
        <v>42</v>
      </c>
      <c r="S41" s="134"/>
      <c r="T41" s="137"/>
      <c r="U41" s="134"/>
      <c r="V41" s="299"/>
    </row>
    <row r="42" spans="1:22" ht="24" customHeight="1" x14ac:dyDescent="0.3">
      <c r="A42" s="132" t="s">
        <v>130</v>
      </c>
      <c r="B42" s="182" t="s">
        <v>131</v>
      </c>
      <c r="C42" s="182"/>
      <c r="D42" s="130" t="s">
        <v>205</v>
      </c>
      <c r="E42" s="136">
        <f t="shared" ref="E42:E49" si="6">SUM(F42,G42,K42,M42,N42)</f>
        <v>104</v>
      </c>
      <c r="F42" s="207"/>
      <c r="G42" s="207">
        <v>92</v>
      </c>
      <c r="H42" s="207">
        <v>20</v>
      </c>
      <c r="I42" s="207">
        <f t="shared" si="5"/>
        <v>72</v>
      </c>
      <c r="J42" s="205">
        <v>20</v>
      </c>
      <c r="K42" s="241"/>
      <c r="L42" s="206"/>
      <c r="M42" s="205">
        <v>6</v>
      </c>
      <c r="N42" s="204">
        <v>6</v>
      </c>
      <c r="O42" s="134"/>
      <c r="P42" s="137">
        <v>44</v>
      </c>
      <c r="Q42" s="134">
        <v>48</v>
      </c>
      <c r="R42" s="137"/>
      <c r="S42" s="134"/>
      <c r="T42" s="137"/>
      <c r="U42" s="134"/>
      <c r="V42" s="299"/>
    </row>
    <row r="43" spans="1:22" ht="27" customHeight="1" x14ac:dyDescent="0.3">
      <c r="A43" s="132" t="s">
        <v>56</v>
      </c>
      <c r="B43" s="182" t="s">
        <v>132</v>
      </c>
      <c r="C43" s="181" t="s">
        <v>211</v>
      </c>
      <c r="D43" s="261"/>
      <c r="E43" s="136">
        <f t="shared" si="6"/>
        <v>62</v>
      </c>
      <c r="F43" s="207"/>
      <c r="G43" s="207">
        <v>62</v>
      </c>
      <c r="H43" s="207">
        <v>20</v>
      </c>
      <c r="I43" s="207">
        <f t="shared" si="5"/>
        <v>42</v>
      </c>
      <c r="J43" s="205">
        <v>20</v>
      </c>
      <c r="K43" s="241"/>
      <c r="L43" s="206"/>
      <c r="M43" s="205"/>
      <c r="N43" s="204"/>
      <c r="O43" s="134"/>
      <c r="P43" s="137"/>
      <c r="Q43" s="134"/>
      <c r="R43" s="137"/>
      <c r="S43" s="134">
        <v>30</v>
      </c>
      <c r="T43" s="137">
        <v>32</v>
      </c>
      <c r="U43" s="134"/>
      <c r="V43" s="239"/>
    </row>
    <row r="44" spans="1:22" ht="38.25" customHeight="1" x14ac:dyDescent="0.3">
      <c r="A44" s="132" t="s">
        <v>57</v>
      </c>
      <c r="B44" s="182" t="s">
        <v>133</v>
      </c>
      <c r="C44" s="181" t="s">
        <v>200</v>
      </c>
      <c r="D44" s="261"/>
      <c r="E44" s="390">
        <v>72</v>
      </c>
      <c r="F44" s="207"/>
      <c r="G44" s="391">
        <v>72</v>
      </c>
      <c r="H44" s="391">
        <v>40</v>
      </c>
      <c r="I44" s="391">
        <v>32</v>
      </c>
      <c r="J44" s="392">
        <v>40</v>
      </c>
      <c r="K44" s="241"/>
      <c r="L44" s="206"/>
      <c r="M44" s="205"/>
      <c r="N44" s="204"/>
      <c r="O44" s="134"/>
      <c r="P44" s="137"/>
      <c r="Q44" s="134"/>
      <c r="R44" s="137"/>
      <c r="S44" s="134"/>
      <c r="T44" s="137"/>
      <c r="U44" s="389">
        <v>72</v>
      </c>
      <c r="V44" s="239"/>
    </row>
    <row r="45" spans="1:22" ht="39.75" customHeight="1" x14ac:dyDescent="0.25">
      <c r="A45" s="132" t="s">
        <v>115</v>
      </c>
      <c r="B45" s="182" t="s">
        <v>91</v>
      </c>
      <c r="C45" s="181" t="s">
        <v>200</v>
      </c>
      <c r="D45" s="130"/>
      <c r="E45" s="136">
        <f t="shared" si="6"/>
        <v>54</v>
      </c>
      <c r="F45" s="207"/>
      <c r="G45" s="207">
        <v>54</v>
      </c>
      <c r="H45" s="207">
        <v>63</v>
      </c>
      <c r="I45" s="207">
        <f t="shared" si="5"/>
        <v>38</v>
      </c>
      <c r="J45" s="205">
        <v>16</v>
      </c>
      <c r="K45" s="241"/>
      <c r="L45" s="206"/>
      <c r="M45" s="205"/>
      <c r="N45" s="204"/>
      <c r="O45" s="134"/>
      <c r="P45" s="137"/>
      <c r="Q45" s="134"/>
      <c r="R45" s="137"/>
      <c r="S45" s="134"/>
      <c r="T45" s="137"/>
      <c r="U45" s="134"/>
      <c r="V45" s="239">
        <v>54</v>
      </c>
    </row>
    <row r="46" spans="1:22" ht="21" customHeight="1" x14ac:dyDescent="0.25">
      <c r="A46" s="132" t="s">
        <v>134</v>
      </c>
      <c r="B46" s="182" t="s">
        <v>135</v>
      </c>
      <c r="C46" s="181"/>
      <c r="D46" s="130" t="s">
        <v>205</v>
      </c>
      <c r="E46" s="136">
        <f t="shared" si="6"/>
        <v>75</v>
      </c>
      <c r="F46" s="207"/>
      <c r="G46" s="207">
        <v>63</v>
      </c>
      <c r="H46" s="207">
        <v>10</v>
      </c>
      <c r="I46" s="207">
        <f t="shared" si="5"/>
        <v>53</v>
      </c>
      <c r="J46" s="205">
        <v>10</v>
      </c>
      <c r="K46" s="241"/>
      <c r="L46" s="206"/>
      <c r="M46" s="205">
        <v>6</v>
      </c>
      <c r="N46" s="204">
        <v>6</v>
      </c>
      <c r="O46" s="134"/>
      <c r="P46" s="137"/>
      <c r="Q46" s="134"/>
      <c r="R46" s="137"/>
      <c r="S46" s="134"/>
      <c r="T46" s="137"/>
      <c r="U46" s="134"/>
      <c r="V46" s="393">
        <v>63</v>
      </c>
    </row>
    <row r="47" spans="1:22" s="298" customFormat="1" ht="21.75" customHeight="1" x14ac:dyDescent="0.3">
      <c r="A47" s="132" t="s">
        <v>68</v>
      </c>
      <c r="B47" s="182" t="s">
        <v>52</v>
      </c>
      <c r="C47" s="181" t="s">
        <v>211</v>
      </c>
      <c r="D47" s="261"/>
      <c r="E47" s="136">
        <f t="shared" si="6"/>
        <v>78</v>
      </c>
      <c r="F47" s="207"/>
      <c r="G47" s="207">
        <v>78</v>
      </c>
      <c r="H47" s="207">
        <v>8</v>
      </c>
      <c r="I47" s="207">
        <f t="shared" si="5"/>
        <v>44</v>
      </c>
      <c r="J47" s="205">
        <v>34</v>
      </c>
      <c r="K47" s="241"/>
      <c r="L47" s="206"/>
      <c r="M47" s="205"/>
      <c r="N47" s="204"/>
      <c r="O47" s="134"/>
      <c r="P47" s="137"/>
      <c r="Q47" s="134"/>
      <c r="R47" s="137"/>
      <c r="S47" s="134">
        <v>30</v>
      </c>
      <c r="T47" s="137">
        <v>48</v>
      </c>
      <c r="U47" s="134"/>
      <c r="V47" s="239"/>
    </row>
    <row r="48" spans="1:22" ht="23.25" customHeight="1" x14ac:dyDescent="0.3">
      <c r="A48" s="132" t="s">
        <v>69</v>
      </c>
      <c r="B48" s="182" t="s">
        <v>136</v>
      </c>
      <c r="C48" s="181" t="s">
        <v>211</v>
      </c>
      <c r="D48" s="261"/>
      <c r="E48" s="136">
        <f t="shared" si="6"/>
        <v>42</v>
      </c>
      <c r="F48" s="207"/>
      <c r="G48" s="207">
        <v>42</v>
      </c>
      <c r="H48" s="207">
        <v>0</v>
      </c>
      <c r="I48" s="207">
        <f t="shared" si="5"/>
        <v>42</v>
      </c>
      <c r="J48" s="205">
        <v>0</v>
      </c>
      <c r="K48" s="241"/>
      <c r="L48" s="206"/>
      <c r="M48" s="205"/>
      <c r="N48" s="204"/>
      <c r="O48" s="134"/>
      <c r="P48" s="137"/>
      <c r="Q48" s="134"/>
      <c r="R48" s="137">
        <v>42</v>
      </c>
      <c r="S48" s="134"/>
      <c r="T48" s="137"/>
      <c r="U48" s="134"/>
      <c r="V48" s="239"/>
    </row>
    <row r="49" spans="1:22" ht="23.25" customHeight="1" thickBot="1" x14ac:dyDescent="0.35">
      <c r="A49" s="151" t="s">
        <v>70</v>
      </c>
      <c r="B49" s="280" t="s">
        <v>137</v>
      </c>
      <c r="C49" s="181" t="s">
        <v>211</v>
      </c>
      <c r="D49" s="273"/>
      <c r="E49" s="144">
        <f t="shared" si="6"/>
        <v>42</v>
      </c>
      <c r="F49" s="277"/>
      <c r="G49" s="277">
        <v>42</v>
      </c>
      <c r="H49" s="277"/>
      <c r="I49" s="277"/>
      <c r="J49" s="275"/>
      <c r="K49" s="297"/>
      <c r="L49" s="296"/>
      <c r="M49" s="275"/>
      <c r="N49" s="295"/>
      <c r="O49" s="142"/>
      <c r="P49" s="294"/>
      <c r="Q49" s="142"/>
      <c r="R49" s="294">
        <v>42</v>
      </c>
      <c r="S49" s="142"/>
      <c r="T49" s="293"/>
      <c r="U49" s="142"/>
      <c r="V49" s="384"/>
    </row>
    <row r="50" spans="1:22" ht="30" customHeight="1" thickBot="1" x14ac:dyDescent="0.3">
      <c r="A50" s="119" t="s">
        <v>92</v>
      </c>
      <c r="B50" s="118" t="s">
        <v>93</v>
      </c>
      <c r="C50" s="292" t="s">
        <v>210</v>
      </c>
      <c r="D50" s="198" t="s">
        <v>209</v>
      </c>
      <c r="E50" s="404">
        <f>E51+E57+E61+E65+E69+E74+E80+E83</f>
        <v>2335</v>
      </c>
      <c r="F50" s="249">
        <f t="shared" ref="F50:K50" si="7">F51+F57+F61+F65+F69+F74+F80+F83</f>
        <v>19</v>
      </c>
      <c r="G50" s="249">
        <f t="shared" si="7"/>
        <v>2148</v>
      </c>
      <c r="H50" s="249">
        <f t="shared" si="7"/>
        <v>1322</v>
      </c>
      <c r="I50" s="249">
        <f t="shared" si="7"/>
        <v>842</v>
      </c>
      <c r="J50" s="249">
        <f t="shared" si="7"/>
        <v>392</v>
      </c>
      <c r="K50" s="249">
        <f t="shared" si="7"/>
        <v>864</v>
      </c>
      <c r="L50" s="291">
        <f>SUM(L51,L69,L74,L80,L83)</f>
        <v>50</v>
      </c>
      <c r="M50" s="249">
        <f t="shared" ref="M50:V50" si="8">M51+M57+M61+M65+M69+M74+M80+M83</f>
        <v>62</v>
      </c>
      <c r="N50" s="116">
        <f t="shared" si="8"/>
        <v>106</v>
      </c>
      <c r="O50" s="117">
        <f t="shared" si="8"/>
        <v>0</v>
      </c>
      <c r="P50" s="247">
        <f t="shared" si="8"/>
        <v>66</v>
      </c>
      <c r="Q50" s="117">
        <f t="shared" si="8"/>
        <v>80</v>
      </c>
      <c r="R50" s="247">
        <f t="shared" si="8"/>
        <v>198</v>
      </c>
      <c r="S50" s="117">
        <f t="shared" si="8"/>
        <v>476</v>
      </c>
      <c r="T50" s="116">
        <f t="shared" si="8"/>
        <v>624</v>
      </c>
      <c r="U50" s="117">
        <f t="shared" si="8"/>
        <v>408</v>
      </c>
      <c r="V50" s="247">
        <f t="shared" si="8"/>
        <v>315</v>
      </c>
    </row>
    <row r="51" spans="1:22" ht="49.5" customHeight="1" thickBot="1" x14ac:dyDescent="0.3">
      <c r="A51" s="119" t="s">
        <v>138</v>
      </c>
      <c r="B51" s="118" t="s">
        <v>139</v>
      </c>
      <c r="C51" s="118"/>
      <c r="D51" s="198" t="s">
        <v>203</v>
      </c>
      <c r="E51" s="247">
        <f>SUM(E52,E53,E54,E55,E56)+2+8</f>
        <v>726</v>
      </c>
      <c r="F51" s="249">
        <f>SUM(F52,F53,F54)</f>
        <v>10</v>
      </c>
      <c r="G51" s="249">
        <f>SUM(G52,G53,G54,G55,G56)</f>
        <v>660</v>
      </c>
      <c r="H51" s="249">
        <f>SUM(H52,H53,H54,H55,H56)</f>
        <v>394</v>
      </c>
      <c r="I51" s="249">
        <f>SUM(I52,I53,I54)</f>
        <v>266</v>
      </c>
      <c r="J51" s="249">
        <f>SUM(J52,J53,J54)</f>
        <v>148</v>
      </c>
      <c r="K51" s="249">
        <f>SUM(K55,K56)</f>
        <v>216</v>
      </c>
      <c r="L51" s="247">
        <f>L52+L53+L54</f>
        <v>30</v>
      </c>
      <c r="M51" s="249">
        <f>SUM(M52,M53,M54)+2</f>
        <v>24</v>
      </c>
      <c r="N51" s="249">
        <f>SUM(N52,N53,N54)+8</f>
        <v>32</v>
      </c>
      <c r="O51" s="117">
        <f t="shared" ref="O51:V51" si="9">SUM(O52,O53,O54,O55,O56)</f>
        <v>0</v>
      </c>
      <c r="P51" s="117">
        <f t="shared" si="9"/>
        <v>66</v>
      </c>
      <c r="Q51" s="117">
        <f t="shared" si="9"/>
        <v>48</v>
      </c>
      <c r="R51" s="247">
        <f t="shared" si="9"/>
        <v>84</v>
      </c>
      <c r="S51" s="117">
        <f t="shared" si="9"/>
        <v>268</v>
      </c>
      <c r="T51" s="247">
        <f t="shared" si="9"/>
        <v>204</v>
      </c>
      <c r="U51" s="117">
        <f t="shared" si="9"/>
        <v>0</v>
      </c>
      <c r="V51" s="247">
        <f t="shared" si="9"/>
        <v>0</v>
      </c>
    </row>
    <row r="52" spans="1:22" ht="22.5" customHeight="1" x14ac:dyDescent="0.3">
      <c r="A52" s="164" t="s">
        <v>140</v>
      </c>
      <c r="B52" s="211" t="s">
        <v>141</v>
      </c>
      <c r="C52" s="211"/>
      <c r="D52" s="246" t="s">
        <v>208</v>
      </c>
      <c r="E52" s="209">
        <f>SUM(F52,G52,M52,N52)</f>
        <v>222</v>
      </c>
      <c r="F52" s="160"/>
      <c r="G52" s="160">
        <v>198</v>
      </c>
      <c r="H52" s="160">
        <v>70</v>
      </c>
      <c r="I52" s="160">
        <f>G52-J52-L52</f>
        <v>128</v>
      </c>
      <c r="J52" s="208">
        <v>70</v>
      </c>
      <c r="K52" s="160"/>
      <c r="L52" s="244"/>
      <c r="M52" s="208">
        <v>12</v>
      </c>
      <c r="N52" s="216">
        <f>6+6</f>
        <v>12</v>
      </c>
      <c r="O52" s="203"/>
      <c r="P52" s="202">
        <v>66</v>
      </c>
      <c r="Q52" s="203">
        <v>48</v>
      </c>
      <c r="R52" s="202">
        <v>84</v>
      </c>
      <c r="S52" s="203"/>
      <c r="T52" s="202"/>
      <c r="U52" s="203"/>
      <c r="V52" s="268"/>
    </row>
    <row r="53" spans="1:22" ht="23.25" customHeight="1" x14ac:dyDescent="0.3">
      <c r="A53" s="132" t="s">
        <v>142</v>
      </c>
      <c r="B53" s="182" t="s">
        <v>143</v>
      </c>
      <c r="C53" s="182"/>
      <c r="D53" s="130" t="s">
        <v>205</v>
      </c>
      <c r="E53" s="209">
        <f>SUM(F53,G53,M53,N53)</f>
        <v>66</v>
      </c>
      <c r="F53" s="207"/>
      <c r="G53" s="160">
        <v>60</v>
      </c>
      <c r="H53" s="160">
        <v>20</v>
      </c>
      <c r="I53" s="160">
        <f>G53-J53-L53</f>
        <v>40</v>
      </c>
      <c r="J53" s="205">
        <v>20</v>
      </c>
      <c r="K53" s="207"/>
      <c r="L53" s="206"/>
      <c r="M53" s="205"/>
      <c r="N53" s="269">
        <v>6</v>
      </c>
      <c r="O53" s="136"/>
      <c r="P53" s="137"/>
      <c r="Q53" s="134"/>
      <c r="R53" s="137"/>
      <c r="S53" s="134">
        <v>60</v>
      </c>
      <c r="T53" s="137"/>
      <c r="U53" s="134"/>
      <c r="V53" s="261"/>
    </row>
    <row r="54" spans="1:22" ht="43.5" customHeight="1" x14ac:dyDescent="0.3">
      <c r="A54" s="132" t="s">
        <v>144</v>
      </c>
      <c r="B54" s="182" t="s">
        <v>145</v>
      </c>
      <c r="C54" s="181"/>
      <c r="D54" s="130" t="s">
        <v>207</v>
      </c>
      <c r="E54" s="209">
        <f>SUM(G54,F54,M54,N54)</f>
        <v>212</v>
      </c>
      <c r="F54" s="207">
        <v>10</v>
      </c>
      <c r="G54" s="388">
        <v>186</v>
      </c>
      <c r="H54" s="160">
        <v>88</v>
      </c>
      <c r="I54" s="388">
        <f>G54-J54-L54</f>
        <v>98</v>
      </c>
      <c r="J54" s="205">
        <v>58</v>
      </c>
      <c r="K54" s="207"/>
      <c r="L54" s="206">
        <v>30</v>
      </c>
      <c r="M54" s="205">
        <v>10</v>
      </c>
      <c r="N54" s="204">
        <v>6</v>
      </c>
      <c r="O54" s="136"/>
      <c r="P54" s="137"/>
      <c r="Q54" s="134"/>
      <c r="R54" s="137"/>
      <c r="S54" s="134">
        <v>100</v>
      </c>
      <c r="T54" s="137">
        <v>96</v>
      </c>
      <c r="U54" s="134"/>
      <c r="V54" s="261"/>
    </row>
    <row r="55" spans="1:22" ht="24" customHeight="1" x14ac:dyDescent="0.3">
      <c r="A55" s="132" t="s">
        <v>58</v>
      </c>
      <c r="B55" s="182" t="s">
        <v>59</v>
      </c>
      <c r="C55" s="181" t="s">
        <v>200</v>
      </c>
      <c r="D55" s="246"/>
      <c r="E55" s="209">
        <v>108</v>
      </c>
      <c r="F55" s="207"/>
      <c r="G55" s="160">
        <v>108</v>
      </c>
      <c r="H55" s="160">
        <v>108</v>
      </c>
      <c r="I55" s="160"/>
      <c r="J55" s="205"/>
      <c r="K55" s="207">
        <v>108</v>
      </c>
      <c r="L55" s="206"/>
      <c r="M55" s="208"/>
      <c r="N55" s="204"/>
      <c r="O55" s="136"/>
      <c r="P55" s="137"/>
      <c r="Q55" s="134"/>
      <c r="R55" s="137"/>
      <c r="S55" s="134">
        <v>108</v>
      </c>
      <c r="T55" s="137"/>
      <c r="U55" s="134"/>
      <c r="V55" s="261"/>
    </row>
    <row r="56" spans="1:22" ht="24" customHeight="1" thickBot="1" x14ac:dyDescent="0.35">
      <c r="A56" s="263" t="s">
        <v>60</v>
      </c>
      <c r="B56" s="262" t="s">
        <v>63</v>
      </c>
      <c r="C56" s="290" t="s">
        <v>200</v>
      </c>
      <c r="D56" s="278"/>
      <c r="E56" s="144">
        <v>108</v>
      </c>
      <c r="F56" s="288"/>
      <c r="G56" s="277">
        <v>108</v>
      </c>
      <c r="H56" s="277">
        <v>108</v>
      </c>
      <c r="I56" s="277"/>
      <c r="J56" s="289"/>
      <c r="K56" s="288">
        <v>108</v>
      </c>
      <c r="L56" s="287"/>
      <c r="M56" s="275"/>
      <c r="N56" s="286"/>
      <c r="O56" s="285"/>
      <c r="P56" s="284"/>
      <c r="Q56" s="283"/>
      <c r="R56" s="284"/>
      <c r="S56" s="283"/>
      <c r="T56" s="284">
        <v>108</v>
      </c>
      <c r="U56" s="283"/>
      <c r="V56" s="282"/>
    </row>
    <row r="57" spans="1:22" ht="65.25" customHeight="1" thickBot="1" x14ac:dyDescent="0.3">
      <c r="A57" s="272" t="s">
        <v>114</v>
      </c>
      <c r="B57" s="118" t="s">
        <v>146</v>
      </c>
      <c r="C57" s="118"/>
      <c r="D57" s="198" t="s">
        <v>203</v>
      </c>
      <c r="E57" s="193">
        <f>SUM(E58,E59,E60)+2+8</f>
        <v>196</v>
      </c>
      <c r="F57" s="192">
        <f>SUM(F58,F59,F60)</f>
        <v>0</v>
      </c>
      <c r="G57" s="192">
        <f>SUM(G58,G59,G60)</f>
        <v>172</v>
      </c>
      <c r="H57" s="192">
        <f>SUM(H58,H59,H60)</f>
        <v>114</v>
      </c>
      <c r="I57" s="192">
        <f>SUM(I58,I59,I60)</f>
        <v>58</v>
      </c>
      <c r="J57" s="192">
        <f>SUM(J58,J59,J60)</f>
        <v>42</v>
      </c>
      <c r="K57" s="192">
        <f>SUM(K59,K60)</f>
        <v>72</v>
      </c>
      <c r="L57" s="193">
        <f>SUM(L58)</f>
        <v>0</v>
      </c>
      <c r="M57" s="192">
        <f>SUM(M58)+2</f>
        <v>10</v>
      </c>
      <c r="N57" s="198" t="s">
        <v>206</v>
      </c>
      <c r="O57" s="193">
        <f t="shared" ref="O57:V57" si="10">SUM(O58,O59,O60)</f>
        <v>0</v>
      </c>
      <c r="P57" s="271">
        <f t="shared" si="10"/>
        <v>0</v>
      </c>
      <c r="Q57" s="195">
        <f t="shared" si="10"/>
        <v>0</v>
      </c>
      <c r="R57" s="281">
        <f t="shared" si="10"/>
        <v>0</v>
      </c>
      <c r="S57" s="193">
        <f t="shared" si="10"/>
        <v>136</v>
      </c>
      <c r="T57" s="271">
        <f t="shared" si="10"/>
        <v>36</v>
      </c>
      <c r="U57" s="195">
        <f t="shared" si="10"/>
        <v>0</v>
      </c>
      <c r="V57" s="281">
        <f t="shared" si="10"/>
        <v>0</v>
      </c>
    </row>
    <row r="58" spans="1:22" ht="57" customHeight="1" x14ac:dyDescent="0.3">
      <c r="A58" s="164" t="s">
        <v>147</v>
      </c>
      <c r="B58" s="190" t="s">
        <v>146</v>
      </c>
      <c r="C58" s="162"/>
      <c r="D58" s="246" t="s">
        <v>205</v>
      </c>
      <c r="E58" s="221">
        <f>SUM(F58,G58,M58,N58)</f>
        <v>114</v>
      </c>
      <c r="F58" s="160"/>
      <c r="G58" s="160">
        <v>100</v>
      </c>
      <c r="H58" s="160">
        <v>42</v>
      </c>
      <c r="I58" s="160">
        <f>G58-J58-L58</f>
        <v>58</v>
      </c>
      <c r="J58" s="205">
        <v>42</v>
      </c>
      <c r="K58" s="160"/>
      <c r="L58" s="244"/>
      <c r="M58" s="205">
        <v>8</v>
      </c>
      <c r="N58" s="204">
        <v>6</v>
      </c>
      <c r="O58" s="209"/>
      <c r="P58" s="202"/>
      <c r="Q58" s="203"/>
      <c r="R58" s="202"/>
      <c r="S58" s="203">
        <v>100</v>
      </c>
      <c r="T58" s="202"/>
      <c r="U58" s="203"/>
      <c r="V58" s="268"/>
    </row>
    <row r="59" spans="1:22" ht="24" customHeight="1" x14ac:dyDescent="0.3">
      <c r="A59" s="164" t="s">
        <v>61</v>
      </c>
      <c r="B59" s="211" t="s">
        <v>59</v>
      </c>
      <c r="C59" s="162" t="s">
        <v>200</v>
      </c>
      <c r="D59" s="246"/>
      <c r="E59" s="209">
        <v>36</v>
      </c>
      <c r="F59" s="160"/>
      <c r="G59" s="160">
        <v>36</v>
      </c>
      <c r="H59" s="160">
        <v>36</v>
      </c>
      <c r="I59" s="160"/>
      <c r="J59" s="208"/>
      <c r="K59" s="160">
        <v>36</v>
      </c>
      <c r="L59" s="244"/>
      <c r="M59" s="208"/>
      <c r="N59" s="269"/>
      <c r="O59" s="209"/>
      <c r="P59" s="202"/>
      <c r="Q59" s="203"/>
      <c r="R59" s="202"/>
      <c r="S59" s="203">
        <v>36</v>
      </c>
      <c r="T59" s="202"/>
      <c r="U59" s="203"/>
      <c r="V59" s="268"/>
    </row>
    <row r="60" spans="1:22" ht="25.5" customHeight="1" thickBot="1" x14ac:dyDescent="0.35">
      <c r="A60" s="151" t="s">
        <v>62</v>
      </c>
      <c r="B60" s="280" t="s">
        <v>63</v>
      </c>
      <c r="C60" s="279" t="s">
        <v>200</v>
      </c>
      <c r="D60" s="278"/>
      <c r="E60" s="144">
        <v>36</v>
      </c>
      <c r="F60" s="277"/>
      <c r="G60" s="277">
        <v>36</v>
      </c>
      <c r="H60" s="277">
        <v>36</v>
      </c>
      <c r="I60" s="277"/>
      <c r="J60" s="275"/>
      <c r="K60" s="277">
        <v>36</v>
      </c>
      <c r="L60" s="276"/>
      <c r="M60" s="275"/>
      <c r="N60" s="274"/>
      <c r="O60" s="144"/>
      <c r="P60" s="145"/>
      <c r="Q60" s="142"/>
      <c r="R60" s="145"/>
      <c r="S60" s="142"/>
      <c r="T60" s="145">
        <v>36</v>
      </c>
      <c r="U60" s="142"/>
      <c r="V60" s="273"/>
    </row>
    <row r="61" spans="1:22" ht="46.5" customHeight="1" thickBot="1" x14ac:dyDescent="0.3">
      <c r="A61" s="272" t="s">
        <v>64</v>
      </c>
      <c r="B61" s="118" t="s">
        <v>148</v>
      </c>
      <c r="C61" s="118"/>
      <c r="D61" s="198" t="s">
        <v>203</v>
      </c>
      <c r="E61" s="193">
        <f>SUM(E62,E63,E64)+6+8</f>
        <v>278</v>
      </c>
      <c r="F61" s="192">
        <f t="shared" ref="F61:K61" si="11">F62+F63+F64</f>
        <v>0</v>
      </c>
      <c r="G61" s="192">
        <f t="shared" si="11"/>
        <v>256</v>
      </c>
      <c r="H61" s="192">
        <f t="shared" si="11"/>
        <v>174</v>
      </c>
      <c r="I61" s="192">
        <f t="shared" si="11"/>
        <v>82</v>
      </c>
      <c r="J61" s="192">
        <f t="shared" si="11"/>
        <v>30</v>
      </c>
      <c r="K61" s="192">
        <f t="shared" si="11"/>
        <v>144</v>
      </c>
      <c r="L61" s="193">
        <f>SUM(L62)</f>
        <v>0</v>
      </c>
      <c r="M61" s="192">
        <f>SUM(M62)+6</f>
        <v>8</v>
      </c>
      <c r="N61" s="194">
        <v>14</v>
      </c>
      <c r="O61" s="193">
        <f t="shared" ref="O61:V61" si="12">O62+O63+O64</f>
        <v>0</v>
      </c>
      <c r="P61" s="196">
        <f t="shared" si="12"/>
        <v>0</v>
      </c>
      <c r="Q61" s="195">
        <f t="shared" si="12"/>
        <v>0</v>
      </c>
      <c r="R61" s="194">
        <f t="shared" si="12"/>
        <v>0</v>
      </c>
      <c r="S61" s="193">
        <f t="shared" si="12"/>
        <v>0</v>
      </c>
      <c r="T61" s="196">
        <f t="shared" si="12"/>
        <v>220</v>
      </c>
      <c r="U61" s="195">
        <f t="shared" si="12"/>
        <v>36</v>
      </c>
      <c r="V61" s="194">
        <f t="shared" si="12"/>
        <v>0</v>
      </c>
    </row>
    <row r="62" spans="1:22" ht="38.25" customHeight="1" x14ac:dyDescent="0.3">
      <c r="A62" s="164" t="s">
        <v>149</v>
      </c>
      <c r="B62" s="211" t="s">
        <v>148</v>
      </c>
      <c r="C62" s="162"/>
      <c r="D62" s="246" t="s">
        <v>205</v>
      </c>
      <c r="E62" s="209">
        <f>F62+G62+M62+N62</f>
        <v>120</v>
      </c>
      <c r="F62" s="160"/>
      <c r="G62" s="160">
        <v>112</v>
      </c>
      <c r="H62" s="160">
        <v>30</v>
      </c>
      <c r="I62" s="160">
        <f>G62-J62-L62</f>
        <v>82</v>
      </c>
      <c r="J62" s="208">
        <v>30</v>
      </c>
      <c r="K62" s="160"/>
      <c r="L62" s="244"/>
      <c r="M62" s="205">
        <v>2</v>
      </c>
      <c r="N62" s="204">
        <v>6</v>
      </c>
      <c r="O62" s="209"/>
      <c r="P62" s="202"/>
      <c r="Q62" s="203"/>
      <c r="R62" s="202"/>
      <c r="S62" s="203"/>
      <c r="T62" s="202">
        <v>112</v>
      </c>
      <c r="U62" s="203"/>
      <c r="V62" s="268"/>
    </row>
    <row r="63" spans="1:22" ht="25.5" customHeight="1" x14ac:dyDescent="0.3">
      <c r="A63" s="164" t="s">
        <v>65</v>
      </c>
      <c r="B63" s="211" t="s">
        <v>59</v>
      </c>
      <c r="C63" s="162" t="s">
        <v>200</v>
      </c>
      <c r="D63" s="246"/>
      <c r="E63" s="209">
        <v>108</v>
      </c>
      <c r="F63" s="160"/>
      <c r="G63" s="160">
        <v>108</v>
      </c>
      <c r="H63" s="160">
        <v>108</v>
      </c>
      <c r="I63" s="160"/>
      <c r="J63" s="208"/>
      <c r="K63" s="160">
        <v>108</v>
      </c>
      <c r="L63" s="244"/>
      <c r="M63" s="208"/>
      <c r="N63" s="269"/>
      <c r="O63" s="209"/>
      <c r="P63" s="202"/>
      <c r="Q63" s="203"/>
      <c r="R63" s="202"/>
      <c r="S63" s="203"/>
      <c r="T63" s="202">
        <v>108</v>
      </c>
      <c r="U63" s="203"/>
      <c r="V63" s="268"/>
    </row>
    <row r="64" spans="1:22" ht="27" customHeight="1" thickBot="1" x14ac:dyDescent="0.35">
      <c r="A64" s="164" t="s">
        <v>150</v>
      </c>
      <c r="B64" s="211" t="s">
        <v>63</v>
      </c>
      <c r="C64" s="162" t="s">
        <v>200</v>
      </c>
      <c r="D64" s="246"/>
      <c r="E64" s="209">
        <v>36</v>
      </c>
      <c r="F64" s="160"/>
      <c r="G64" s="160">
        <v>36</v>
      </c>
      <c r="H64" s="160">
        <v>36</v>
      </c>
      <c r="I64" s="160"/>
      <c r="J64" s="208"/>
      <c r="K64" s="160">
        <v>36</v>
      </c>
      <c r="L64" s="244"/>
      <c r="M64" s="208"/>
      <c r="N64" s="269"/>
      <c r="O64" s="209"/>
      <c r="P64" s="202"/>
      <c r="Q64" s="203"/>
      <c r="R64" s="202"/>
      <c r="S64" s="203"/>
      <c r="T64" s="202"/>
      <c r="U64" s="203">
        <v>36</v>
      </c>
      <c r="V64" s="268"/>
    </row>
    <row r="65" spans="1:73" ht="38.25" customHeight="1" thickBot="1" x14ac:dyDescent="0.3">
      <c r="A65" s="272" t="s">
        <v>66</v>
      </c>
      <c r="B65" s="118" t="s">
        <v>151</v>
      </c>
      <c r="C65" s="118"/>
      <c r="D65" s="198" t="s">
        <v>203</v>
      </c>
      <c r="E65" s="193">
        <f>SUM(E66,E67,E68)+6+8</f>
        <v>190</v>
      </c>
      <c r="F65" s="192">
        <f>F66+F67+F68</f>
        <v>0</v>
      </c>
      <c r="G65" s="192">
        <f>G66+G67+G68</f>
        <v>168</v>
      </c>
      <c r="H65" s="192">
        <f>H66+H67+H68</f>
        <v>92</v>
      </c>
      <c r="I65" s="192">
        <f>I66+I67+I68</f>
        <v>76</v>
      </c>
      <c r="J65" s="192">
        <f>J66+J67+J68</f>
        <v>20</v>
      </c>
      <c r="K65" s="192">
        <f>SUM(K67,K68)</f>
        <v>72</v>
      </c>
      <c r="L65" s="193">
        <f>SUM(L66)</f>
        <v>0</v>
      </c>
      <c r="M65" s="192">
        <f>SUM(M66)+6</f>
        <v>8</v>
      </c>
      <c r="N65" s="194" t="s">
        <v>206</v>
      </c>
      <c r="O65" s="196">
        <f t="shared" ref="O65:V65" si="13">O66+O67+O68</f>
        <v>0</v>
      </c>
      <c r="P65" s="196">
        <f t="shared" si="13"/>
        <v>0</v>
      </c>
      <c r="Q65" s="270">
        <f t="shared" si="13"/>
        <v>0</v>
      </c>
      <c r="R65" s="194">
        <f t="shared" si="13"/>
        <v>0</v>
      </c>
      <c r="S65" s="271">
        <f t="shared" si="13"/>
        <v>0</v>
      </c>
      <c r="T65" s="196">
        <f t="shared" si="13"/>
        <v>132</v>
      </c>
      <c r="U65" s="270">
        <f t="shared" si="13"/>
        <v>36</v>
      </c>
      <c r="V65" s="194">
        <f t="shared" si="13"/>
        <v>0</v>
      </c>
    </row>
    <row r="66" spans="1:73" ht="30" customHeight="1" x14ac:dyDescent="0.3">
      <c r="A66" s="164" t="s">
        <v>94</v>
      </c>
      <c r="B66" s="182" t="s">
        <v>152</v>
      </c>
      <c r="C66" s="162"/>
      <c r="D66" s="246" t="s">
        <v>205</v>
      </c>
      <c r="E66" s="209">
        <f>F66+G66+M66+N66</f>
        <v>104</v>
      </c>
      <c r="F66" s="160"/>
      <c r="G66" s="160">
        <v>96</v>
      </c>
      <c r="H66" s="160">
        <v>20</v>
      </c>
      <c r="I66" s="160">
        <f>G66-J66-L66</f>
        <v>76</v>
      </c>
      <c r="J66" s="208">
        <v>20</v>
      </c>
      <c r="K66" s="160"/>
      <c r="L66" s="244"/>
      <c r="M66" s="205">
        <v>2</v>
      </c>
      <c r="N66" s="204">
        <v>6</v>
      </c>
      <c r="O66" s="209"/>
      <c r="P66" s="202"/>
      <c r="Q66" s="203"/>
      <c r="R66" s="202"/>
      <c r="S66" s="203"/>
      <c r="T66" s="202">
        <v>96</v>
      </c>
      <c r="U66" s="203"/>
      <c r="V66" s="268"/>
    </row>
    <row r="67" spans="1:73" ht="27" customHeight="1" x14ac:dyDescent="0.3">
      <c r="A67" s="164" t="s">
        <v>67</v>
      </c>
      <c r="B67" s="211" t="s">
        <v>59</v>
      </c>
      <c r="C67" s="162" t="s">
        <v>200</v>
      </c>
      <c r="D67" s="246"/>
      <c r="E67" s="209">
        <v>36</v>
      </c>
      <c r="F67" s="160"/>
      <c r="G67" s="160">
        <v>36</v>
      </c>
      <c r="H67" s="160">
        <v>36</v>
      </c>
      <c r="I67" s="160"/>
      <c r="J67" s="208"/>
      <c r="K67" s="160">
        <v>36</v>
      </c>
      <c r="L67" s="244"/>
      <c r="M67" s="208"/>
      <c r="N67" s="269"/>
      <c r="O67" s="209"/>
      <c r="P67" s="202"/>
      <c r="Q67" s="203"/>
      <c r="R67" s="202"/>
      <c r="S67" s="203"/>
      <c r="T67" s="202">
        <v>36</v>
      </c>
      <c r="U67" s="203"/>
      <c r="V67" s="268"/>
    </row>
    <row r="68" spans="1:73" ht="27.75" customHeight="1" thickBot="1" x14ac:dyDescent="0.35">
      <c r="A68" s="164" t="s">
        <v>153</v>
      </c>
      <c r="B68" s="211" t="s">
        <v>63</v>
      </c>
      <c r="C68" s="162" t="s">
        <v>200</v>
      </c>
      <c r="D68" s="246"/>
      <c r="E68" s="209">
        <v>36</v>
      </c>
      <c r="F68" s="160"/>
      <c r="G68" s="160">
        <v>36</v>
      </c>
      <c r="H68" s="160">
        <v>36</v>
      </c>
      <c r="I68" s="160"/>
      <c r="J68" s="208"/>
      <c r="K68" s="160">
        <v>36</v>
      </c>
      <c r="L68" s="244"/>
      <c r="M68" s="208"/>
      <c r="N68" s="269"/>
      <c r="O68" s="209"/>
      <c r="P68" s="202"/>
      <c r="Q68" s="203"/>
      <c r="R68" s="202"/>
      <c r="S68" s="203"/>
      <c r="T68" s="202"/>
      <c r="U68" s="203">
        <v>36</v>
      </c>
      <c r="V68" s="268"/>
    </row>
    <row r="69" spans="1:73" ht="50.25" customHeight="1" thickBot="1" x14ac:dyDescent="0.3">
      <c r="A69" s="119" t="s">
        <v>154</v>
      </c>
      <c r="B69" s="118" t="s">
        <v>155</v>
      </c>
      <c r="C69" s="118"/>
      <c r="D69" s="198" t="s">
        <v>203</v>
      </c>
      <c r="E69" s="396">
        <f>SUM(E70,E71,E72,E73)+6+8</f>
        <v>325</v>
      </c>
      <c r="F69" s="249">
        <f>F70+F71+F72</f>
        <v>9</v>
      </c>
      <c r="G69" s="249">
        <f>G70+G71+G72+G73</f>
        <v>302</v>
      </c>
      <c r="H69" s="249">
        <f>H70+H71+H72+H73</f>
        <v>198</v>
      </c>
      <c r="I69" s="249">
        <f>I70+I71+I72</f>
        <v>104</v>
      </c>
      <c r="J69" s="249">
        <f>J70+J71+J72</f>
        <v>70</v>
      </c>
      <c r="K69" s="249">
        <f>SUM(K73)</f>
        <v>108</v>
      </c>
      <c r="L69" s="247">
        <f>SUM(L70,L71,L72)</f>
        <v>20</v>
      </c>
      <c r="M69" s="249">
        <f>SUM(M70,M71,M72)+6</f>
        <v>6</v>
      </c>
      <c r="N69" s="248">
        <f>N70+N71+8</f>
        <v>8</v>
      </c>
      <c r="O69" s="117">
        <f t="shared" ref="O69:T69" si="14">O70+O71+O72</f>
        <v>0</v>
      </c>
      <c r="P69" s="266">
        <f t="shared" si="14"/>
        <v>0</v>
      </c>
      <c r="Q69" s="247">
        <f t="shared" si="14"/>
        <v>0</v>
      </c>
      <c r="R69" s="267">
        <f t="shared" si="14"/>
        <v>0</v>
      </c>
      <c r="S69" s="117">
        <f t="shared" si="14"/>
        <v>0</v>
      </c>
      <c r="T69" s="266">
        <f t="shared" si="14"/>
        <v>32</v>
      </c>
      <c r="U69" s="247">
        <f>U70+U71+U72+U73</f>
        <v>72</v>
      </c>
      <c r="V69" s="249">
        <f>V70+V71+V72+V73</f>
        <v>207</v>
      </c>
    </row>
    <row r="70" spans="1:73" ht="24.75" customHeight="1" x14ac:dyDescent="0.3">
      <c r="A70" s="191" t="s">
        <v>156</v>
      </c>
      <c r="B70" s="190" t="s">
        <v>157</v>
      </c>
      <c r="C70" s="188"/>
      <c r="D70" s="222"/>
      <c r="E70" s="221">
        <f>G70+F70</f>
        <v>32</v>
      </c>
      <c r="F70" s="220"/>
      <c r="G70" s="220">
        <v>32</v>
      </c>
      <c r="H70" s="220">
        <v>10</v>
      </c>
      <c r="I70" s="220">
        <f>G70-J70-L70</f>
        <v>22</v>
      </c>
      <c r="J70" s="217">
        <v>10</v>
      </c>
      <c r="K70" s="220"/>
      <c r="L70" s="218"/>
      <c r="M70" s="217"/>
      <c r="N70" s="216"/>
      <c r="O70" s="221"/>
      <c r="P70" s="214"/>
      <c r="Q70" s="215"/>
      <c r="R70" s="212"/>
      <c r="S70" s="221"/>
      <c r="T70" s="214">
        <v>32</v>
      </c>
      <c r="U70" s="215"/>
      <c r="V70" s="265"/>
    </row>
    <row r="71" spans="1:73" ht="39.75" customHeight="1" x14ac:dyDescent="0.25">
      <c r="A71" s="132" t="s">
        <v>158</v>
      </c>
      <c r="B71" s="182" t="s">
        <v>159</v>
      </c>
      <c r="C71" s="181"/>
      <c r="D71" s="246"/>
      <c r="E71" s="395">
        <v>117</v>
      </c>
      <c r="F71" s="207">
        <v>9</v>
      </c>
      <c r="G71" s="388">
        <v>108</v>
      </c>
      <c r="H71" s="160">
        <v>50</v>
      </c>
      <c r="I71" s="388">
        <f>G71-J71-L71</f>
        <v>58</v>
      </c>
      <c r="J71" s="205">
        <v>30</v>
      </c>
      <c r="K71" s="207"/>
      <c r="L71" s="206">
        <v>20</v>
      </c>
      <c r="M71" s="205"/>
      <c r="N71" s="204"/>
      <c r="O71" s="136"/>
      <c r="P71" s="135"/>
      <c r="Q71" s="134"/>
      <c r="R71" s="137"/>
      <c r="S71" s="136"/>
      <c r="T71" s="135"/>
      <c r="U71" s="389">
        <v>72</v>
      </c>
      <c r="V71" s="264">
        <v>45</v>
      </c>
    </row>
    <row r="72" spans="1:73" ht="27" customHeight="1" x14ac:dyDescent="0.3">
      <c r="A72" s="263" t="s">
        <v>160</v>
      </c>
      <c r="B72" s="262" t="s">
        <v>161</v>
      </c>
      <c r="C72" s="181"/>
      <c r="D72" s="261"/>
      <c r="E72" s="136">
        <f>G72+F72</f>
        <v>54</v>
      </c>
      <c r="F72" s="207"/>
      <c r="G72" s="207">
        <v>54</v>
      </c>
      <c r="H72" s="207">
        <v>30</v>
      </c>
      <c r="I72" s="160">
        <f>G72-J72-L72</f>
        <v>24</v>
      </c>
      <c r="J72" s="205">
        <v>30</v>
      </c>
      <c r="K72" s="160"/>
      <c r="L72" s="206"/>
      <c r="M72" s="205"/>
      <c r="N72" s="204"/>
      <c r="O72" s="136"/>
      <c r="P72" s="135"/>
      <c r="Q72" s="134"/>
      <c r="R72" s="137"/>
      <c r="S72" s="136"/>
      <c r="T72" s="135"/>
      <c r="U72" s="134"/>
      <c r="V72" s="239">
        <v>54</v>
      </c>
    </row>
    <row r="73" spans="1:73" ht="24.75" customHeight="1" thickBot="1" x14ac:dyDescent="0.35">
      <c r="A73" s="128" t="s">
        <v>162</v>
      </c>
      <c r="B73" s="172" t="s">
        <v>59</v>
      </c>
      <c r="C73" s="260" t="s">
        <v>200</v>
      </c>
      <c r="D73" s="259"/>
      <c r="E73" s="253">
        <v>108</v>
      </c>
      <c r="F73" s="258"/>
      <c r="G73" s="258">
        <v>108</v>
      </c>
      <c r="H73" s="258">
        <v>108</v>
      </c>
      <c r="I73" s="258"/>
      <c r="J73" s="256"/>
      <c r="K73" s="258">
        <v>108</v>
      </c>
      <c r="L73" s="257"/>
      <c r="M73" s="256"/>
      <c r="N73" s="255"/>
      <c r="O73" s="253"/>
      <c r="P73" s="252"/>
      <c r="Q73" s="251"/>
      <c r="R73" s="254"/>
      <c r="S73" s="253"/>
      <c r="T73" s="252"/>
      <c r="U73" s="251"/>
      <c r="V73" s="250">
        <v>108</v>
      </c>
    </row>
    <row r="74" spans="1:73" ht="49.5" customHeight="1" thickBot="1" x14ac:dyDescent="0.3">
      <c r="A74" s="119" t="s">
        <v>163</v>
      </c>
      <c r="B74" s="118" t="s">
        <v>164</v>
      </c>
      <c r="C74" s="118"/>
      <c r="D74" s="198" t="s">
        <v>203</v>
      </c>
      <c r="E74" s="396">
        <f>SUM(E75,E76,E77,E78,E79)+8</f>
        <v>272</v>
      </c>
      <c r="F74" s="249">
        <f t="shared" ref="F74:M74" si="15">F75+F76+F77+F78+F79</f>
        <v>0</v>
      </c>
      <c r="G74" s="249">
        <f t="shared" si="15"/>
        <v>264</v>
      </c>
      <c r="H74" s="249">
        <f t="shared" si="15"/>
        <v>146</v>
      </c>
      <c r="I74" s="249">
        <f t="shared" si="15"/>
        <v>118</v>
      </c>
      <c r="J74" s="249">
        <f t="shared" si="15"/>
        <v>74</v>
      </c>
      <c r="K74" s="249">
        <f t="shared" si="15"/>
        <v>72</v>
      </c>
      <c r="L74" s="249">
        <f t="shared" si="15"/>
        <v>0</v>
      </c>
      <c r="M74" s="249">
        <f t="shared" si="15"/>
        <v>0</v>
      </c>
      <c r="N74" s="248">
        <f>N75+N76+N77+N78+8</f>
        <v>8</v>
      </c>
      <c r="O74" s="247">
        <f t="shared" ref="O74:V74" si="16">O75+O76+O77+O78+O79</f>
        <v>0</v>
      </c>
      <c r="P74" s="247">
        <f t="shared" si="16"/>
        <v>0</v>
      </c>
      <c r="Q74" s="247">
        <f t="shared" si="16"/>
        <v>0</v>
      </c>
      <c r="R74" s="247">
        <f t="shared" si="16"/>
        <v>0</v>
      </c>
      <c r="S74" s="247">
        <f t="shared" si="16"/>
        <v>0</v>
      </c>
      <c r="T74" s="247">
        <f t="shared" si="16"/>
        <v>0</v>
      </c>
      <c r="U74" s="247">
        <f t="shared" si="16"/>
        <v>264</v>
      </c>
      <c r="V74" s="247">
        <f t="shared" si="16"/>
        <v>0</v>
      </c>
    </row>
    <row r="75" spans="1:73" ht="42" customHeight="1" x14ac:dyDescent="0.25">
      <c r="A75" s="164" t="s">
        <v>165</v>
      </c>
      <c r="B75" s="211" t="s">
        <v>166</v>
      </c>
      <c r="C75" s="211"/>
      <c r="D75" s="246"/>
      <c r="E75" s="209">
        <f>G75+F75+M75+N75</f>
        <v>36</v>
      </c>
      <c r="F75" s="160"/>
      <c r="G75" s="160">
        <v>36</v>
      </c>
      <c r="H75" s="160">
        <v>14</v>
      </c>
      <c r="I75" s="160">
        <f>G75-J75-L75</f>
        <v>22</v>
      </c>
      <c r="J75" s="208">
        <v>14</v>
      </c>
      <c r="K75" s="245"/>
      <c r="L75" s="244"/>
      <c r="M75" s="208"/>
      <c r="N75" s="204"/>
      <c r="O75" s="203"/>
      <c r="P75" s="202"/>
      <c r="Q75" s="203"/>
      <c r="R75" s="243"/>
      <c r="S75" s="203"/>
      <c r="T75" s="243"/>
      <c r="U75" s="215">
        <v>36</v>
      </c>
      <c r="V75" s="242"/>
    </row>
    <row r="76" spans="1:73" ht="39" customHeight="1" x14ac:dyDescent="0.25">
      <c r="A76" s="132" t="s">
        <v>167</v>
      </c>
      <c r="B76" s="182" t="s">
        <v>168</v>
      </c>
      <c r="C76" s="181"/>
      <c r="D76" s="130"/>
      <c r="E76" s="209">
        <f>G76+F76+M76+N76</f>
        <v>60</v>
      </c>
      <c r="F76" s="207"/>
      <c r="G76" s="160">
        <v>60</v>
      </c>
      <c r="H76" s="160">
        <v>20</v>
      </c>
      <c r="I76" s="160">
        <f>G76-J76-L76</f>
        <v>40</v>
      </c>
      <c r="J76" s="205">
        <v>20</v>
      </c>
      <c r="K76" s="241"/>
      <c r="L76" s="206"/>
      <c r="M76" s="205"/>
      <c r="N76" s="204"/>
      <c r="O76" s="134"/>
      <c r="P76" s="137"/>
      <c r="Q76" s="134"/>
      <c r="R76" s="135"/>
      <c r="S76" s="134"/>
      <c r="T76" s="135"/>
      <c r="U76" s="134">
        <v>60</v>
      </c>
      <c r="V76" s="239"/>
    </row>
    <row r="77" spans="1:73" ht="24.75" customHeight="1" x14ac:dyDescent="0.25">
      <c r="A77" s="132" t="s">
        <v>169</v>
      </c>
      <c r="B77" s="182" t="s">
        <v>170</v>
      </c>
      <c r="C77" s="162"/>
      <c r="D77" s="130"/>
      <c r="E77" s="209">
        <f>G77+F77+M77+N77</f>
        <v>48</v>
      </c>
      <c r="F77" s="207"/>
      <c r="G77" s="160">
        <v>48</v>
      </c>
      <c r="H77" s="160">
        <v>20</v>
      </c>
      <c r="I77" s="160">
        <f>G77-J77-L77</f>
        <v>28</v>
      </c>
      <c r="J77" s="205">
        <v>20</v>
      </c>
      <c r="K77" s="241"/>
      <c r="L77" s="206"/>
      <c r="M77" s="208"/>
      <c r="N77" s="240"/>
      <c r="O77" s="134"/>
      <c r="P77" s="137"/>
      <c r="Q77" s="134"/>
      <c r="R77" s="135"/>
      <c r="S77" s="134"/>
      <c r="T77" s="135"/>
      <c r="U77" s="134">
        <v>48</v>
      </c>
      <c r="V77" s="239"/>
    </row>
    <row r="78" spans="1:73" ht="26.25" customHeight="1" x14ac:dyDescent="0.25">
      <c r="A78" s="132" t="s">
        <v>171</v>
      </c>
      <c r="B78" s="182" t="s">
        <v>172</v>
      </c>
      <c r="C78" s="181"/>
      <c r="D78" s="130"/>
      <c r="E78" s="209">
        <f>G78+F78+M78+N78</f>
        <v>48</v>
      </c>
      <c r="F78" s="207"/>
      <c r="G78" s="160">
        <v>48</v>
      </c>
      <c r="H78" s="160">
        <v>20</v>
      </c>
      <c r="I78" s="160">
        <f>G78-J78-L78</f>
        <v>28</v>
      </c>
      <c r="J78" s="205">
        <v>20</v>
      </c>
      <c r="K78" s="241"/>
      <c r="L78" s="206"/>
      <c r="M78" s="208"/>
      <c r="N78" s="240"/>
      <c r="O78" s="134"/>
      <c r="P78" s="137"/>
      <c r="Q78" s="134"/>
      <c r="R78" s="135"/>
      <c r="S78" s="134"/>
      <c r="T78" s="135"/>
      <c r="U78" s="134">
        <v>48</v>
      </c>
      <c r="V78" s="239"/>
    </row>
    <row r="79" spans="1:73" s="233" customFormat="1" ht="26.25" customHeight="1" thickBot="1" x14ac:dyDescent="0.35">
      <c r="A79" s="128" t="s">
        <v>173</v>
      </c>
      <c r="B79" s="172" t="s">
        <v>174</v>
      </c>
      <c r="C79" s="171" t="s">
        <v>200</v>
      </c>
      <c r="D79" s="238"/>
      <c r="E79" s="397">
        <v>72</v>
      </c>
      <c r="F79" s="398"/>
      <c r="G79" s="398">
        <v>72</v>
      </c>
      <c r="H79" s="398">
        <v>72</v>
      </c>
      <c r="I79" s="398"/>
      <c r="J79" s="399"/>
      <c r="K79" s="398">
        <v>72</v>
      </c>
      <c r="L79" s="397"/>
      <c r="M79" s="399"/>
      <c r="N79" s="400"/>
      <c r="O79" s="401"/>
      <c r="P79" s="402"/>
      <c r="Q79" s="401"/>
      <c r="R79" s="403"/>
      <c r="S79" s="401"/>
      <c r="T79" s="403"/>
      <c r="U79" s="401">
        <v>72</v>
      </c>
      <c r="V79" s="234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</row>
    <row r="80" spans="1:73" s="223" customFormat="1" ht="48" customHeight="1" thickBot="1" x14ac:dyDescent="0.3">
      <c r="A80" s="232" t="s">
        <v>175</v>
      </c>
      <c r="B80" s="231" t="s">
        <v>176</v>
      </c>
      <c r="C80" s="230"/>
      <c r="D80" s="198" t="s">
        <v>204</v>
      </c>
      <c r="E80" s="226">
        <f>SUM(E81,E82)+4+8</f>
        <v>230</v>
      </c>
      <c r="F80" s="229">
        <f t="shared" ref="F80:L80" si="17">SUM(F81,F82)</f>
        <v>0</v>
      </c>
      <c r="G80" s="229">
        <f t="shared" si="17"/>
        <v>218</v>
      </c>
      <c r="H80" s="229">
        <f t="shared" si="17"/>
        <v>152</v>
      </c>
      <c r="I80" s="229">
        <f t="shared" si="17"/>
        <v>66</v>
      </c>
      <c r="J80" s="229">
        <f t="shared" si="17"/>
        <v>8</v>
      </c>
      <c r="K80" s="229">
        <f t="shared" si="17"/>
        <v>144</v>
      </c>
      <c r="L80" s="229">
        <f t="shared" si="17"/>
        <v>0</v>
      </c>
      <c r="M80" s="228">
        <f>SUM(M81,M82)+4</f>
        <v>4</v>
      </c>
      <c r="N80" s="227">
        <v>8</v>
      </c>
      <c r="O80" s="226">
        <f t="shared" ref="O80:V80" si="18">SUM(O81,O82)</f>
        <v>0</v>
      </c>
      <c r="P80" s="225">
        <f t="shared" si="18"/>
        <v>0</v>
      </c>
      <c r="Q80" s="226">
        <f t="shared" si="18"/>
        <v>32</v>
      </c>
      <c r="R80" s="225">
        <f t="shared" si="18"/>
        <v>114</v>
      </c>
      <c r="S80" s="226">
        <f t="shared" si="18"/>
        <v>72</v>
      </c>
      <c r="T80" s="225">
        <f t="shared" si="18"/>
        <v>0</v>
      </c>
      <c r="U80" s="226">
        <f t="shared" si="18"/>
        <v>0</v>
      </c>
      <c r="V80" s="225">
        <f t="shared" si="18"/>
        <v>0</v>
      </c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</row>
    <row r="81" spans="1:22" ht="39.75" customHeight="1" x14ac:dyDescent="0.25">
      <c r="A81" s="191" t="s">
        <v>177</v>
      </c>
      <c r="B81" s="190" t="s">
        <v>178</v>
      </c>
      <c r="C81" s="188"/>
      <c r="D81" s="222"/>
      <c r="E81" s="221">
        <f>G81+F81</f>
        <v>74</v>
      </c>
      <c r="F81" s="220"/>
      <c r="G81" s="220">
        <v>74</v>
      </c>
      <c r="H81" s="220">
        <v>8</v>
      </c>
      <c r="I81" s="220">
        <f>G81-J81</f>
        <v>66</v>
      </c>
      <c r="J81" s="217">
        <v>8</v>
      </c>
      <c r="K81" s="219"/>
      <c r="L81" s="218"/>
      <c r="M81" s="217"/>
      <c r="N81" s="216"/>
      <c r="O81" s="215"/>
      <c r="P81" s="212"/>
      <c r="Q81" s="215">
        <v>32</v>
      </c>
      <c r="R81" s="212">
        <v>42</v>
      </c>
      <c r="S81" s="213"/>
      <c r="T81" s="214"/>
      <c r="U81" s="213"/>
      <c r="V81" s="212"/>
    </row>
    <row r="82" spans="1:22" ht="24.75" customHeight="1" thickBot="1" x14ac:dyDescent="0.3">
      <c r="A82" s="164" t="s">
        <v>179</v>
      </c>
      <c r="B82" s="211" t="s">
        <v>59</v>
      </c>
      <c r="C82" s="162" t="s">
        <v>200</v>
      </c>
      <c r="D82" s="210"/>
      <c r="E82" s="209">
        <v>144</v>
      </c>
      <c r="F82" s="160"/>
      <c r="G82" s="160">
        <v>144</v>
      </c>
      <c r="H82" s="160">
        <v>144</v>
      </c>
      <c r="I82" s="160"/>
      <c r="J82" s="208"/>
      <c r="K82" s="207">
        <v>144</v>
      </c>
      <c r="L82" s="206"/>
      <c r="M82" s="205"/>
      <c r="N82" s="204"/>
      <c r="O82" s="203"/>
      <c r="P82" s="202"/>
      <c r="Q82" s="134"/>
      <c r="R82" s="137">
        <v>72</v>
      </c>
      <c r="S82" s="201">
        <v>72</v>
      </c>
      <c r="T82" s="135"/>
      <c r="U82" s="201"/>
      <c r="V82" s="137"/>
    </row>
    <row r="83" spans="1:22" ht="47.25" customHeight="1" thickBot="1" x14ac:dyDescent="0.3">
      <c r="A83" s="200" t="s">
        <v>180</v>
      </c>
      <c r="B83" s="199" t="s">
        <v>181</v>
      </c>
      <c r="C83" s="199"/>
      <c r="D83" s="198" t="s">
        <v>203</v>
      </c>
      <c r="E83" s="193">
        <f>SUM(E84,E85,E86)+2+8</f>
        <v>118</v>
      </c>
      <c r="F83" s="192">
        <f>F84+F85+F86</f>
        <v>0</v>
      </c>
      <c r="G83" s="192">
        <f>G84+G85+G86</f>
        <v>108</v>
      </c>
      <c r="H83" s="192">
        <f>H84+H85+H86</f>
        <v>52</v>
      </c>
      <c r="I83" s="192">
        <f>I84+I85+I86</f>
        <v>72</v>
      </c>
      <c r="J83" s="192">
        <f>J84+J85+J86</f>
        <v>0</v>
      </c>
      <c r="K83" s="192">
        <f>SUM(K86)</f>
        <v>36</v>
      </c>
      <c r="L83" s="193">
        <f>SUM(L84,L85)</f>
        <v>0</v>
      </c>
      <c r="M83" s="192">
        <f>SUM(M84,M85,M86)+2</f>
        <v>2</v>
      </c>
      <c r="N83" s="197">
        <v>8</v>
      </c>
      <c r="O83" s="193">
        <f t="shared" ref="O83:V83" si="19">O84+O85+O86</f>
        <v>0</v>
      </c>
      <c r="P83" s="196">
        <f t="shared" si="19"/>
        <v>0</v>
      </c>
      <c r="Q83" s="195">
        <f t="shared" si="19"/>
        <v>0</v>
      </c>
      <c r="R83" s="194">
        <f t="shared" si="19"/>
        <v>0</v>
      </c>
      <c r="S83" s="195">
        <f t="shared" si="19"/>
        <v>0</v>
      </c>
      <c r="T83" s="194">
        <f t="shared" si="19"/>
        <v>0</v>
      </c>
      <c r="U83" s="193">
        <f t="shared" si="19"/>
        <v>0</v>
      </c>
      <c r="V83" s="192">
        <f t="shared" si="19"/>
        <v>108</v>
      </c>
    </row>
    <row r="84" spans="1:22" ht="26.25" customHeight="1" x14ac:dyDescent="0.3">
      <c r="A84" s="191" t="s">
        <v>182</v>
      </c>
      <c r="B84" s="190" t="s">
        <v>183</v>
      </c>
      <c r="C84" s="188"/>
      <c r="D84" s="189"/>
      <c r="E84" s="186">
        <f>G84+F84</f>
        <v>36</v>
      </c>
      <c r="F84" s="185"/>
      <c r="G84" s="188" t="s">
        <v>202</v>
      </c>
      <c r="H84" s="188" t="s">
        <v>201</v>
      </c>
      <c r="I84" s="187">
        <f>G84-J84-L84</f>
        <v>36</v>
      </c>
      <c r="J84" s="185">
        <v>0</v>
      </c>
      <c r="K84" s="185"/>
      <c r="L84" s="186"/>
      <c r="M84" s="185"/>
      <c r="N84" s="184"/>
      <c r="O84" s="183"/>
      <c r="P84" s="184"/>
      <c r="Q84" s="183"/>
      <c r="R84" s="184"/>
      <c r="S84" s="183"/>
      <c r="T84" s="184"/>
      <c r="U84" s="183"/>
      <c r="V84" s="152">
        <v>36</v>
      </c>
    </row>
    <row r="85" spans="1:22" ht="41.25" customHeight="1" x14ac:dyDescent="0.3">
      <c r="A85" s="132" t="s">
        <v>184</v>
      </c>
      <c r="B85" s="182" t="s">
        <v>185</v>
      </c>
      <c r="C85" s="181"/>
      <c r="D85" s="180"/>
      <c r="E85" s="179">
        <f>G85+F85</f>
        <v>36</v>
      </c>
      <c r="F85" s="176"/>
      <c r="G85" s="176">
        <v>36</v>
      </c>
      <c r="H85" s="176">
        <v>36</v>
      </c>
      <c r="I85" s="178">
        <f>G85-J85-L85</f>
        <v>36</v>
      </c>
      <c r="J85" s="176">
        <v>0</v>
      </c>
      <c r="K85" s="176"/>
      <c r="L85" s="177"/>
      <c r="M85" s="176"/>
      <c r="N85" s="175"/>
      <c r="O85" s="174"/>
      <c r="P85" s="175"/>
      <c r="Q85" s="174"/>
      <c r="R85" s="175"/>
      <c r="S85" s="174"/>
      <c r="T85" s="175"/>
      <c r="U85" s="174"/>
      <c r="V85" s="173">
        <v>36</v>
      </c>
    </row>
    <row r="86" spans="1:22" ht="24" customHeight="1" thickBot="1" x14ac:dyDescent="0.35">
      <c r="A86" s="128" t="s">
        <v>186</v>
      </c>
      <c r="B86" s="172" t="s">
        <v>59</v>
      </c>
      <c r="C86" s="171" t="s">
        <v>200</v>
      </c>
      <c r="D86" s="170"/>
      <c r="E86" s="169">
        <v>36</v>
      </c>
      <c r="F86" s="168"/>
      <c r="G86" s="168">
        <v>36</v>
      </c>
      <c r="H86" s="168"/>
      <c r="I86" s="168"/>
      <c r="J86" s="168"/>
      <c r="K86" s="168">
        <v>36</v>
      </c>
      <c r="L86" s="169"/>
      <c r="M86" s="168"/>
      <c r="N86" s="167"/>
      <c r="O86" s="166"/>
      <c r="P86" s="167"/>
      <c r="Q86" s="166"/>
      <c r="R86" s="167"/>
      <c r="S86" s="166"/>
      <c r="T86" s="167"/>
      <c r="U86" s="166"/>
      <c r="V86" s="165">
        <v>36</v>
      </c>
    </row>
    <row r="87" spans="1:22" ht="19.5" customHeight="1" x14ac:dyDescent="0.3">
      <c r="A87" s="164" t="s">
        <v>71</v>
      </c>
      <c r="B87" s="163" t="s">
        <v>187</v>
      </c>
      <c r="C87" s="162" t="s">
        <v>200</v>
      </c>
      <c r="D87" s="161"/>
      <c r="E87" s="155">
        <v>144</v>
      </c>
      <c r="F87" s="159"/>
      <c r="G87" s="159"/>
      <c r="H87" s="160">
        <v>144</v>
      </c>
      <c r="I87" s="159"/>
      <c r="J87" s="159"/>
      <c r="K87" s="159"/>
      <c r="L87" s="155"/>
      <c r="M87" s="159"/>
      <c r="N87" s="158"/>
      <c r="O87" s="157"/>
      <c r="P87" s="154"/>
      <c r="Q87" s="153"/>
      <c r="R87" s="156"/>
      <c r="S87" s="155"/>
      <c r="T87" s="154"/>
      <c r="U87" s="153"/>
      <c r="V87" s="152">
        <v>144</v>
      </c>
    </row>
    <row r="88" spans="1:22" ht="27" customHeight="1" x14ac:dyDescent="0.25">
      <c r="A88" s="151"/>
      <c r="B88" s="150" t="s">
        <v>113</v>
      </c>
      <c r="C88" s="150"/>
      <c r="D88" s="130"/>
      <c r="E88" s="149">
        <f>O88+P88+Q88+R88+S88+T88+U88+V88</f>
        <v>288</v>
      </c>
      <c r="F88" s="148"/>
      <c r="G88" s="148"/>
      <c r="H88" s="148"/>
      <c r="I88" s="148"/>
      <c r="J88" s="148"/>
      <c r="K88" s="148"/>
      <c r="L88" s="149"/>
      <c r="M88" s="148"/>
      <c r="N88" s="147"/>
      <c r="O88" s="146"/>
      <c r="P88" s="143">
        <v>72</v>
      </c>
      <c r="Q88" s="142">
        <v>36</v>
      </c>
      <c r="R88" s="145">
        <v>36</v>
      </c>
      <c r="S88" s="144">
        <v>36</v>
      </c>
      <c r="T88" s="143">
        <v>36</v>
      </c>
      <c r="U88" s="142">
        <v>36</v>
      </c>
      <c r="V88" s="141">
        <v>36</v>
      </c>
    </row>
    <row r="89" spans="1:22" ht="24" customHeight="1" x14ac:dyDescent="0.25">
      <c r="A89" s="132"/>
      <c r="B89" s="131" t="s">
        <v>112</v>
      </c>
      <c r="C89" s="131"/>
      <c r="D89" s="130"/>
      <c r="E89" s="140">
        <f>Q89+R89+T89+V89</f>
        <v>55</v>
      </c>
      <c r="F89" s="139"/>
      <c r="G89" s="139"/>
      <c r="H89" s="139"/>
      <c r="I89" s="139"/>
      <c r="J89" s="139"/>
      <c r="K89" s="139"/>
      <c r="L89" s="140"/>
      <c r="M89" s="139"/>
      <c r="N89" s="138"/>
      <c r="O89" s="129"/>
      <c r="P89" s="135"/>
      <c r="Q89" s="134">
        <v>10</v>
      </c>
      <c r="R89" s="137">
        <v>20</v>
      </c>
      <c r="S89" s="136"/>
      <c r="T89" s="135">
        <v>16</v>
      </c>
      <c r="U89" s="134"/>
      <c r="V89" s="133">
        <v>9</v>
      </c>
    </row>
    <row r="90" spans="1:22" ht="18.75" x14ac:dyDescent="0.25">
      <c r="A90" s="132"/>
      <c r="B90" s="131" t="s">
        <v>95</v>
      </c>
      <c r="C90" s="131"/>
      <c r="D90" s="405"/>
      <c r="E90" s="139">
        <f>E9+E26+E34+E38+E50+E87</f>
        <v>5724</v>
      </c>
      <c r="F90" s="139">
        <f t="shared" ref="F90:O90" si="20">F9+F26+F34+F38+F50+F88</f>
        <v>50</v>
      </c>
      <c r="G90" s="139">
        <f t="shared" si="20"/>
        <v>5234</v>
      </c>
      <c r="H90" s="139">
        <f t="shared" si="20"/>
        <v>2157</v>
      </c>
      <c r="I90" s="139">
        <f t="shared" si="20"/>
        <v>2157</v>
      </c>
      <c r="J90" s="139">
        <f t="shared" si="20"/>
        <v>2065</v>
      </c>
      <c r="K90" s="139">
        <f t="shared" si="20"/>
        <v>864</v>
      </c>
      <c r="L90" s="139">
        <f t="shared" si="20"/>
        <v>50</v>
      </c>
      <c r="M90" s="139">
        <f t="shared" si="20"/>
        <v>134</v>
      </c>
      <c r="N90" s="140">
        <f t="shared" si="20"/>
        <v>154</v>
      </c>
      <c r="O90" s="129">
        <f t="shared" si="20"/>
        <v>612</v>
      </c>
      <c r="P90" s="140">
        <f t="shared" ref="P90:U90" si="21">P9+P26+P34+P38+P50</f>
        <v>792</v>
      </c>
      <c r="Q90" s="129">
        <f t="shared" si="21"/>
        <v>576</v>
      </c>
      <c r="R90" s="140">
        <f t="shared" si="21"/>
        <v>828</v>
      </c>
      <c r="S90" s="129">
        <f t="shared" si="21"/>
        <v>576</v>
      </c>
      <c r="T90" s="140">
        <f t="shared" si="21"/>
        <v>864</v>
      </c>
      <c r="U90" s="129">
        <f t="shared" si="21"/>
        <v>576</v>
      </c>
      <c r="V90" s="140">
        <f>V9+V26+V34+V38+V50+V87</f>
        <v>612</v>
      </c>
    </row>
    <row r="91" spans="1:22" ht="28.5" customHeight="1" thickBot="1" x14ac:dyDescent="0.3">
      <c r="A91" s="128"/>
      <c r="B91" s="127" t="s">
        <v>111</v>
      </c>
      <c r="C91" s="127"/>
      <c r="D91" s="126"/>
      <c r="E91" s="123">
        <v>216</v>
      </c>
      <c r="F91" s="125"/>
      <c r="G91" s="125"/>
      <c r="H91" s="125">
        <v>216</v>
      </c>
      <c r="I91" s="125"/>
      <c r="J91" s="125"/>
      <c r="K91" s="125"/>
      <c r="L91" s="123"/>
      <c r="M91" s="125"/>
      <c r="N91" s="124"/>
      <c r="O91" s="121"/>
      <c r="P91" s="122"/>
      <c r="Q91" s="121"/>
      <c r="R91" s="124"/>
      <c r="S91" s="123"/>
      <c r="T91" s="122"/>
      <c r="U91" s="121"/>
      <c r="V91" s="120">
        <v>216</v>
      </c>
    </row>
    <row r="92" spans="1:22" ht="19.5" thickBot="1" x14ac:dyDescent="0.3">
      <c r="A92" s="119"/>
      <c r="B92" s="118" t="s">
        <v>110</v>
      </c>
      <c r="C92" s="473" t="s">
        <v>199</v>
      </c>
      <c r="D92" s="474"/>
      <c r="E92" s="117">
        <f>E90+E91</f>
        <v>5940</v>
      </c>
      <c r="F92" s="117">
        <f t="shared" ref="F92:O92" si="22">F90+F89+F88</f>
        <v>50</v>
      </c>
      <c r="G92" s="117">
        <f t="shared" si="22"/>
        <v>5234</v>
      </c>
      <c r="H92" s="117">
        <f t="shared" si="22"/>
        <v>2157</v>
      </c>
      <c r="I92" s="117">
        <f t="shared" si="22"/>
        <v>2157</v>
      </c>
      <c r="J92" s="117">
        <f t="shared" si="22"/>
        <v>2065</v>
      </c>
      <c r="K92" s="117">
        <f t="shared" si="22"/>
        <v>864</v>
      </c>
      <c r="L92" s="117">
        <f t="shared" si="22"/>
        <v>50</v>
      </c>
      <c r="M92" s="117">
        <f t="shared" si="22"/>
        <v>134</v>
      </c>
      <c r="N92" s="117">
        <f t="shared" si="22"/>
        <v>154</v>
      </c>
      <c r="O92" s="117">
        <f t="shared" si="22"/>
        <v>612</v>
      </c>
      <c r="P92" s="116">
        <f t="shared" ref="P92:U92" si="23">P90+P88</f>
        <v>864</v>
      </c>
      <c r="Q92" s="116">
        <f t="shared" si="23"/>
        <v>612</v>
      </c>
      <c r="R92" s="116">
        <f t="shared" si="23"/>
        <v>864</v>
      </c>
      <c r="S92" s="116">
        <f t="shared" si="23"/>
        <v>612</v>
      </c>
      <c r="T92" s="116">
        <f t="shared" si="23"/>
        <v>900</v>
      </c>
      <c r="U92" s="116">
        <f t="shared" si="23"/>
        <v>612</v>
      </c>
      <c r="V92" s="116">
        <f>V90+V88+V91</f>
        <v>864</v>
      </c>
    </row>
    <row r="93" spans="1:22" ht="15.75" x14ac:dyDescent="0.25">
      <c r="A93" s="470" t="s">
        <v>198</v>
      </c>
      <c r="B93" s="471"/>
      <c r="C93" s="471"/>
      <c r="D93" s="471"/>
      <c r="E93" s="471"/>
      <c r="F93" s="471"/>
      <c r="G93" s="472"/>
      <c r="H93" s="115"/>
      <c r="I93" s="464" t="s">
        <v>197</v>
      </c>
      <c r="J93" s="465"/>
      <c r="K93" s="465"/>
      <c r="L93" s="465"/>
      <c r="M93" s="465"/>
      <c r="N93" s="466"/>
      <c r="O93" s="114">
        <v>612</v>
      </c>
      <c r="P93" s="112">
        <f t="shared" ref="P93:U93" si="24">P92-P94-P95-P96-P88</f>
        <v>792</v>
      </c>
      <c r="Q93" s="111">
        <f t="shared" si="24"/>
        <v>576</v>
      </c>
      <c r="R93" s="110">
        <f t="shared" si="24"/>
        <v>756</v>
      </c>
      <c r="S93" s="113">
        <f t="shared" si="24"/>
        <v>360</v>
      </c>
      <c r="T93" s="112">
        <f t="shared" si="24"/>
        <v>576</v>
      </c>
      <c r="U93" s="111">
        <f t="shared" si="24"/>
        <v>432</v>
      </c>
      <c r="V93" s="110">
        <f>324</f>
        <v>324</v>
      </c>
    </row>
    <row r="94" spans="1:22" ht="15.75" customHeight="1" x14ac:dyDescent="0.25">
      <c r="A94" s="467" t="s">
        <v>196</v>
      </c>
      <c r="B94" s="468"/>
      <c r="C94" s="468"/>
      <c r="D94" s="468"/>
      <c r="E94" s="468"/>
      <c r="F94" s="468"/>
      <c r="G94" s="469"/>
      <c r="H94" s="109"/>
      <c r="I94" s="455" t="s">
        <v>195</v>
      </c>
      <c r="J94" s="456"/>
      <c r="K94" s="456"/>
      <c r="L94" s="456"/>
      <c r="M94" s="456"/>
      <c r="N94" s="457"/>
      <c r="O94" s="101"/>
      <c r="P94" s="100"/>
      <c r="Q94" s="106">
        <f t="shared" ref="Q94:V94" si="25">Q55+Q59+Q63+Q67+Q73+Q82+Q86</f>
        <v>0</v>
      </c>
      <c r="R94" s="108">
        <f t="shared" si="25"/>
        <v>72</v>
      </c>
      <c r="S94" s="108">
        <f t="shared" si="25"/>
        <v>216</v>
      </c>
      <c r="T94" s="108">
        <f t="shared" si="25"/>
        <v>144</v>
      </c>
      <c r="U94" s="108">
        <f t="shared" si="25"/>
        <v>0</v>
      </c>
      <c r="V94" s="108">
        <f t="shared" si="25"/>
        <v>144</v>
      </c>
    </row>
    <row r="95" spans="1:22" ht="15.75" x14ac:dyDescent="0.25">
      <c r="A95" s="458" t="s">
        <v>194</v>
      </c>
      <c r="B95" s="459"/>
      <c r="C95" s="459"/>
      <c r="D95" s="459"/>
      <c r="E95" s="459"/>
      <c r="F95" s="459"/>
      <c r="G95" s="460"/>
      <c r="H95" s="104"/>
      <c r="I95" s="461" t="s">
        <v>193</v>
      </c>
      <c r="J95" s="462"/>
      <c r="K95" s="462"/>
      <c r="L95" s="462"/>
      <c r="M95" s="462"/>
      <c r="N95" s="463"/>
      <c r="O95" s="101"/>
      <c r="P95" s="100"/>
      <c r="Q95" s="106">
        <f t="shared" ref="Q95:V95" si="26">Q56+Q60+Q64+Q68+Q79</f>
        <v>0</v>
      </c>
      <c r="R95" s="105">
        <f t="shared" si="26"/>
        <v>0</v>
      </c>
      <c r="S95" s="106">
        <f t="shared" si="26"/>
        <v>0</v>
      </c>
      <c r="T95" s="107">
        <f t="shared" si="26"/>
        <v>144</v>
      </c>
      <c r="U95" s="106">
        <f t="shared" si="26"/>
        <v>144</v>
      </c>
      <c r="V95" s="105">
        <f t="shared" si="26"/>
        <v>0</v>
      </c>
    </row>
    <row r="96" spans="1:22" ht="15.75" x14ac:dyDescent="0.25">
      <c r="A96" s="458" t="s">
        <v>192</v>
      </c>
      <c r="B96" s="459"/>
      <c r="C96" s="459"/>
      <c r="D96" s="459"/>
      <c r="E96" s="459"/>
      <c r="F96" s="459"/>
      <c r="G96" s="460"/>
      <c r="H96" s="104"/>
      <c r="I96" s="461" t="s">
        <v>191</v>
      </c>
      <c r="J96" s="462"/>
      <c r="K96" s="462"/>
      <c r="L96" s="462"/>
      <c r="M96" s="462"/>
      <c r="N96" s="463"/>
      <c r="O96" s="101"/>
      <c r="P96" s="100"/>
      <c r="Q96" s="101"/>
      <c r="R96" s="103"/>
      <c r="S96" s="101"/>
      <c r="T96" s="100"/>
      <c r="U96" s="101"/>
      <c r="V96" s="103">
        <v>144</v>
      </c>
    </row>
    <row r="97" spans="1:22" ht="15.75" x14ac:dyDescent="0.25">
      <c r="A97" s="458"/>
      <c r="B97" s="459"/>
      <c r="C97" s="459"/>
      <c r="D97" s="459"/>
      <c r="E97" s="459"/>
      <c r="F97" s="459"/>
      <c r="G97" s="460"/>
      <c r="H97" s="104"/>
      <c r="I97" s="455" t="s">
        <v>190</v>
      </c>
      <c r="J97" s="456"/>
      <c r="K97" s="456"/>
      <c r="L97" s="456"/>
      <c r="M97" s="456"/>
      <c r="N97" s="457"/>
      <c r="O97" s="101">
        <v>0</v>
      </c>
      <c r="P97" s="100">
        <v>3</v>
      </c>
      <c r="Q97" s="101">
        <v>3</v>
      </c>
      <c r="R97" s="103">
        <v>3</v>
      </c>
      <c r="S97" s="101">
        <v>3</v>
      </c>
      <c r="T97" s="100">
        <v>4</v>
      </c>
      <c r="U97" s="101">
        <v>3</v>
      </c>
      <c r="V97" s="103">
        <v>3</v>
      </c>
    </row>
    <row r="98" spans="1:22" ht="42" customHeight="1" thickBot="1" x14ac:dyDescent="0.3">
      <c r="A98" s="452" t="s">
        <v>189</v>
      </c>
      <c r="B98" s="453"/>
      <c r="C98" s="453"/>
      <c r="D98" s="453"/>
      <c r="E98" s="453"/>
      <c r="F98" s="453"/>
      <c r="G98" s="454"/>
      <c r="H98" s="102"/>
      <c r="I98" s="455" t="s">
        <v>188</v>
      </c>
      <c r="J98" s="456"/>
      <c r="K98" s="456"/>
      <c r="L98" s="456"/>
      <c r="M98" s="456"/>
      <c r="N98" s="457"/>
      <c r="O98" s="101">
        <v>1</v>
      </c>
      <c r="P98" s="100">
        <v>9</v>
      </c>
      <c r="Q98" s="98">
        <v>1</v>
      </c>
      <c r="R98" s="97">
        <v>7</v>
      </c>
      <c r="S98" s="98">
        <v>3</v>
      </c>
      <c r="T98" s="99">
        <v>7</v>
      </c>
      <c r="U98" s="98">
        <v>6</v>
      </c>
      <c r="V98" s="97">
        <v>4</v>
      </c>
    </row>
  </sheetData>
  <mergeCells count="42">
    <mergeCell ref="I93:N93"/>
    <mergeCell ref="I94:N94"/>
    <mergeCell ref="A95:G95"/>
    <mergeCell ref="I95:N95"/>
    <mergeCell ref="I5:I7"/>
    <mergeCell ref="A94:G94"/>
    <mergeCell ref="A93:G93"/>
    <mergeCell ref="C92:D92"/>
    <mergeCell ref="A98:G98"/>
    <mergeCell ref="I98:N98"/>
    <mergeCell ref="A96:G97"/>
    <mergeCell ref="I96:N96"/>
    <mergeCell ref="I97:N97"/>
    <mergeCell ref="Q3:R3"/>
    <mergeCell ref="U3:V3"/>
    <mergeCell ref="O4:O7"/>
    <mergeCell ref="O2:V2"/>
    <mergeCell ref="F3:F7"/>
    <mergeCell ref="R4:R7"/>
    <mergeCell ref="S3:T3"/>
    <mergeCell ref="G3:N3"/>
    <mergeCell ref="O3:P3"/>
    <mergeCell ref="P4:P7"/>
    <mergeCell ref="G4:G7"/>
    <mergeCell ref="Q4:Q7"/>
    <mergeCell ref="I4:K4"/>
    <mergeCell ref="A1:V1"/>
    <mergeCell ref="S4:S7"/>
    <mergeCell ref="T4:T7"/>
    <mergeCell ref="U4:U7"/>
    <mergeCell ref="V4:V7"/>
    <mergeCell ref="A2:A7"/>
    <mergeCell ref="B2:B7"/>
    <mergeCell ref="C2:D6"/>
    <mergeCell ref="E2:E7"/>
    <mergeCell ref="N4:N7"/>
    <mergeCell ref="F2:N2"/>
    <mergeCell ref="J5:J7"/>
    <mergeCell ref="K5:K7"/>
    <mergeCell ref="L4:L7"/>
    <mergeCell ref="M4:M7"/>
    <mergeCell ref="H4:H7"/>
  </mergeCells>
  <conditionalFormatting sqref="A9:A25">
    <cfRule type="expression" dxfId="45" priority="37" stopIfTrue="1">
      <formula>#REF!=1</formula>
    </cfRule>
  </conditionalFormatting>
  <conditionalFormatting sqref="A26:A85 A87:A92">
    <cfRule type="expression" dxfId="44" priority="36" stopIfTrue="1">
      <formula>#REF!=1</formula>
    </cfRule>
  </conditionalFormatting>
  <conditionalFormatting sqref="A83:A86">
    <cfRule type="expression" dxfId="43" priority="35" stopIfTrue="1">
      <formula>#REF!=1</formula>
    </cfRule>
  </conditionalFormatting>
  <conditionalFormatting sqref="B23 E23 G23 K23:L23 P23:R23">
    <cfRule type="expression" dxfId="42" priority="33" stopIfTrue="1">
      <formula>#REF!&gt;0</formula>
    </cfRule>
    <cfRule type="expression" dxfId="41" priority="34" stopIfTrue="1">
      <formula>#REF!&gt;0</formula>
    </cfRule>
  </conditionalFormatting>
  <conditionalFormatting sqref="B15:C22 E15:G22">
    <cfRule type="expression" dxfId="40" priority="31" stopIfTrue="1">
      <formula>#REF!&gt;0</formula>
    </cfRule>
    <cfRule type="expression" dxfId="39" priority="32" stopIfTrue="1">
      <formula>#REF!&gt;0</formula>
    </cfRule>
  </conditionalFormatting>
  <conditionalFormatting sqref="B24:C56 D26:G26 I26:V26 V27:V31 E27:G33 I27:U33 D34:G34 I34:V34 E35:G37 L35:U37 I35:K38 D38:G38 L38:V38 E39:G49 I39:U49 D41:D42 D45:D46 I50:V51 D50:E53 F50:G56 N52 I52:M56 O52:U56 E54:E56 A57:G57 I57:V57 B58:C60 E58:G60 I58:M60 O58:U60 A61:G61 I61:V61 B62:C64 E62:G64 I62:M64 O62:U64 A65:G65 J65:V65 I65:I69 C66:C68 E66:G68 J66:M68 O66:U68 B66:B69 C69:G69 J69:V69 B70:G70 I70:J73 L70:U73 D71 E71:G73 B71:C85 K73 F74:V74 D74:E76 N75 O75:U78 E77:E82 N79:U79 F80:V80 F81:G82 I81:U82 D83:G83 I83:V83 E84:G85 I84:U89 B87:C87 E87:G87 B88:G90 I90:V90 C91:D91 B91:B92 E91:G92 I91:U92 V92">
    <cfRule type="expression" dxfId="38" priority="28" stopIfTrue="1">
      <formula>#REF!&gt;0</formula>
    </cfRule>
  </conditionalFormatting>
  <conditionalFormatting sqref="E24:R25">
    <cfRule type="expression" dxfId="37" priority="26" stopIfTrue="1">
      <formula>#REF!&gt;0</formula>
    </cfRule>
    <cfRule type="expression" dxfId="36" priority="27" stopIfTrue="1">
      <formula>#REF!&gt;0</formula>
    </cfRule>
  </conditionalFormatting>
  <conditionalFormatting sqref="F9:V9 D9:E10 B9:C13 N10 I10:M11 O10:R11 F10:G13 E11 D12:E12 I12:R22 E13 B14:G14">
    <cfRule type="expression" dxfId="35" priority="24" stopIfTrue="1">
      <formula>#REF!&gt;0</formula>
    </cfRule>
    <cfRule type="expression" dxfId="34" priority="25" stopIfTrue="1">
      <formula>#REF!&gt;0</formula>
    </cfRule>
  </conditionalFormatting>
  <conditionalFormatting sqref="H10:H22">
    <cfRule type="expression" dxfId="33" priority="22" stopIfTrue="1">
      <formula>#REF!&gt;0</formula>
    </cfRule>
    <cfRule type="expression" dxfId="32" priority="23" stopIfTrue="1">
      <formula>#REF!&gt;0</formula>
    </cfRule>
  </conditionalFormatting>
  <conditionalFormatting sqref="H26:H73 H81:H85 F75:M79">
    <cfRule type="expression" dxfId="31" priority="21" stopIfTrue="1">
      <formula>#REF!&gt;0</formula>
    </cfRule>
  </conditionalFormatting>
  <conditionalFormatting sqref="H81:H85 H26:H73">
    <cfRule type="expression" dxfId="30" priority="20" stopIfTrue="1">
      <formula>#REF!&gt;0</formula>
    </cfRule>
  </conditionalFormatting>
  <conditionalFormatting sqref="H83:H92">
    <cfRule type="expression" dxfId="29" priority="18" stopIfTrue="1">
      <formula>#REF!&gt;0</formula>
    </cfRule>
    <cfRule type="expression" dxfId="28" priority="19" stopIfTrue="1">
      <formula>#REF!&gt;0</formula>
    </cfRule>
  </conditionalFormatting>
  <conditionalFormatting sqref="I57:V57 I61:V61 J65:V65 B71:C85 D83:G83 E84:G85 B24:C56 D26:G26 I26:V26 V27:V31 E27:G33 I27:U33 D34:G34 I34:V34 E35:G37 L35:U37 I35:K38 D38:G38 L38:V38 E39:G49 I39:U49 D41:D42 D45:D46 I50:V51 D50:E53 F50:G56 N52 I52:M56 O52:U56 E54:E56 A57:G57 B58:C60 E58:G60 I58:M60 O58:U60 A61:G61 B62:C64 E62:G64 I62:M64 O62:U64 A65:G65 I65:I69 C66:C68 E66:G68 J66:M68 O66:U68 B66:B69 C69:G69 J69:V69 B70:G70 I70:J73 L70:U73 D71 E71:G73 K73 F74:V74 D74:E76 N75 O75:U78 F75:M79 E77:E82 N79:U79 F80:V80 F81:G82 I81:U82 I83:V83 I84:U89 B87:C87 E87:G87 B88:G90 I90:V90 C91:D91 B91:B92 E91:G92 I91:U92 V92">
    <cfRule type="expression" dxfId="27" priority="17" stopIfTrue="1">
      <formula>#REF!&gt;0</formula>
    </cfRule>
  </conditionalFormatting>
  <conditionalFormatting sqref="O94:O95">
    <cfRule type="expression" dxfId="26" priority="16" stopIfTrue="1">
      <formula>OR(O94*27&gt;Экз1Осень*54,O94+$P$113&gt;10)</formula>
    </cfRule>
  </conditionalFormatting>
  <conditionalFormatting sqref="P94:P95">
    <cfRule type="expression" dxfId="25" priority="15" stopIfTrue="1">
      <formula>OR(P94*27&gt;Экз1Весна*54,P94+$O$113&gt;10)</formula>
    </cfRule>
  </conditionalFormatting>
  <conditionalFormatting sqref="Q94 S94:V94 R94:R95">
    <cfRule type="expression" dxfId="24" priority="14" stopIfTrue="1">
      <formula>OR(Q94*27&gt;Экз1Весна*54,Q94+#REF!&gt;10)</formula>
    </cfRule>
  </conditionalFormatting>
  <conditionalFormatting sqref="Q94:V95 V96">
    <cfRule type="expression" dxfId="23" priority="12" stopIfTrue="1">
      <formula>OR(Q94*27&gt;Экз2Осень*54,Q94+$R$113&gt;10)</formula>
    </cfRule>
    <cfRule type="expression" dxfId="22" priority="13" stopIfTrue="1">
      <formula>OR(Q94*27&gt;Экз1Осень*54,Q94+#REF!&gt;10)</formula>
    </cfRule>
  </conditionalFormatting>
  <conditionalFormatting sqref="S94:S95">
    <cfRule type="expression" dxfId="21" priority="10" stopIfTrue="1">
      <formula>OR(S94*27&gt;Экз3Осень*54,S94+$T$113&gt;10)</formula>
    </cfRule>
    <cfRule type="expression" dxfId="20" priority="11" stopIfTrue="1">
      <formula>OR(S94*27&gt;Экз2Осень*54,S94+#REF!&gt;10)</formula>
    </cfRule>
  </conditionalFormatting>
  <conditionalFormatting sqref="S10:U25">
    <cfRule type="expression" dxfId="19" priority="8" stopIfTrue="1">
      <formula>#REF!&gt;0</formula>
    </cfRule>
    <cfRule type="expression" dxfId="18" priority="9" stopIfTrue="1">
      <formula>#REF!&gt;0</formula>
    </cfRule>
  </conditionalFormatting>
  <conditionalFormatting sqref="S94:V94 Q94 R94:R95">
    <cfRule type="expression" dxfId="17" priority="7" stopIfTrue="1">
      <formula>OR(Q94*27&gt;Экз2Весна*54,Q94+$Q$113&gt;10)</formula>
    </cfRule>
  </conditionalFormatting>
  <conditionalFormatting sqref="T94">
    <cfRule type="expression" dxfId="16" priority="5" stopIfTrue="1">
      <formula>OR(T94*27&gt;Экз3Весна*54,T94+$S$113&gt;10)</formula>
    </cfRule>
    <cfRule type="expression" dxfId="15" priority="6" stopIfTrue="1">
      <formula>OR(T94*27&gt;Экз2Весна*54,T94+#REF!&gt;10)</formula>
    </cfRule>
  </conditionalFormatting>
  <conditionalFormatting sqref="U94:U95">
    <cfRule type="expression" dxfId="14" priority="3" stopIfTrue="1">
      <formula>OR(U94*27&gt;Экз3Осень*54,U94+#REF!&gt;10)</formula>
    </cfRule>
    <cfRule type="expression" dxfId="13" priority="4" stopIfTrue="1">
      <formula>OR(U94*27&gt;Экз4Осень*54,U94+#REF!&gt;10)</formula>
    </cfRule>
  </conditionalFormatting>
  <conditionalFormatting sqref="V32:V33 D40 N53:N68 V71 D80:D82 V81:V82 D83:G83 B83:C86 E84:G86">
    <cfRule type="expression" dxfId="12" priority="1" stopIfTrue="1">
      <formula>#REF!&gt;0</formula>
    </cfRule>
    <cfRule type="expression" dxfId="11" priority="2" stopIfTrue="1">
      <formula>#REF!&gt;0</formula>
    </cfRule>
  </conditionalFormatting>
  <pageMargins left="0.43307086614173229" right="0.23622047244094491" top="0" bottom="0" header="0" footer="0"/>
  <pageSetup paperSize="9" scale="30" orientation="portrait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K1128"/>
  <sheetViews>
    <sheetView tabSelected="1" zoomScale="85" zoomScaleNormal="85" workbookViewId="0">
      <pane xSplit="2" ySplit="7" topLeftCell="C66" activePane="bottomRight" state="frozen"/>
      <selection pane="topRight" activeCell="C1" sqref="C1"/>
      <selection pane="bottomLeft" activeCell="A8" sqref="A8"/>
      <selection pane="bottomRight" activeCell="FP67" sqref="FP67"/>
    </sheetView>
  </sheetViews>
  <sheetFormatPr defaultRowHeight="15" x14ac:dyDescent="0.25"/>
  <cols>
    <col min="1" max="1" width="11.5703125" customWidth="1"/>
    <col min="2" max="2" width="23.28515625" customWidth="1"/>
    <col min="3" max="10" width="9.140625" customWidth="1"/>
    <col min="55" max="55" width="9.28515625" bestFit="1" customWidth="1"/>
    <col min="149" max="149" width="9.140625" style="11"/>
    <col min="169" max="169" width="9.140625" style="13"/>
    <col min="175" max="175" width="9.140625" style="10"/>
    <col min="185" max="186" width="9.140625" style="13"/>
    <col min="187" max="187" width="9.140625" style="16"/>
    <col min="188" max="188" width="9.140625" style="10"/>
    <col min="202" max="202" width="9.5703125" bestFit="1" customWidth="1"/>
  </cols>
  <sheetData>
    <row r="1" spans="1:202" ht="15.75" thickBot="1" x14ac:dyDescent="0.3">
      <c r="A1" s="17"/>
      <c r="B1" s="17"/>
      <c r="C1" s="18">
        <v>1</v>
      </c>
      <c r="D1" s="18">
        <v>1</v>
      </c>
      <c r="E1" s="18">
        <v>1</v>
      </c>
      <c r="F1" s="18">
        <v>1</v>
      </c>
      <c r="G1" s="18">
        <v>1</v>
      </c>
      <c r="H1" s="18">
        <v>1</v>
      </c>
      <c r="I1" s="18">
        <v>1</v>
      </c>
      <c r="J1" s="18">
        <v>1</v>
      </c>
      <c r="K1" s="18">
        <v>1</v>
      </c>
      <c r="L1" s="18">
        <v>1</v>
      </c>
      <c r="M1" s="18">
        <v>1</v>
      </c>
      <c r="N1" s="18">
        <v>1</v>
      </c>
      <c r="O1" s="18">
        <v>1</v>
      </c>
      <c r="P1" s="18">
        <v>1</v>
      </c>
      <c r="Q1" s="18">
        <v>1</v>
      </c>
      <c r="R1" s="18">
        <v>1</v>
      </c>
      <c r="S1" s="18">
        <v>1</v>
      </c>
      <c r="T1" s="18">
        <v>1</v>
      </c>
      <c r="U1" s="18">
        <v>1</v>
      </c>
      <c r="V1" s="18">
        <v>1</v>
      </c>
      <c r="W1" s="18">
        <v>1</v>
      </c>
      <c r="X1" s="18">
        <v>1</v>
      </c>
      <c r="Y1" s="18">
        <v>1</v>
      </c>
      <c r="Z1" s="18">
        <v>1</v>
      </c>
      <c r="AA1" s="18">
        <v>1</v>
      </c>
      <c r="AB1" s="18">
        <v>1</v>
      </c>
      <c r="AC1" s="18">
        <v>1</v>
      </c>
      <c r="AD1" s="18">
        <v>1</v>
      </c>
      <c r="AE1" s="18">
        <v>1</v>
      </c>
      <c r="AF1" s="18">
        <v>1</v>
      </c>
      <c r="AG1" s="18">
        <v>1</v>
      </c>
      <c r="AH1" s="18">
        <v>1</v>
      </c>
      <c r="AI1" s="18">
        <v>1</v>
      </c>
      <c r="AJ1" s="18">
        <v>1</v>
      </c>
      <c r="AK1" s="18">
        <v>1</v>
      </c>
      <c r="AL1" s="18">
        <v>1</v>
      </c>
      <c r="AM1" s="18">
        <v>1</v>
      </c>
      <c r="AN1" s="18">
        <v>1</v>
      </c>
      <c r="AO1" s="18">
        <v>1</v>
      </c>
      <c r="AP1" s="18">
        <v>1</v>
      </c>
      <c r="AQ1" s="18">
        <v>1</v>
      </c>
      <c r="AR1" s="18">
        <v>1</v>
      </c>
      <c r="AS1" s="18">
        <v>1</v>
      </c>
      <c r="AT1" s="18">
        <v>1</v>
      </c>
      <c r="AU1" s="18">
        <v>1</v>
      </c>
      <c r="AV1" s="18">
        <v>1</v>
      </c>
      <c r="AW1" s="18">
        <v>1</v>
      </c>
      <c r="AX1" s="18">
        <v>1</v>
      </c>
      <c r="AY1" s="18">
        <v>1</v>
      </c>
      <c r="AZ1" s="18">
        <v>1</v>
      </c>
      <c r="BA1" s="18">
        <v>1</v>
      </c>
      <c r="BB1" s="18">
        <v>1</v>
      </c>
      <c r="BC1" s="19">
        <v>2</v>
      </c>
      <c r="BD1" s="19">
        <v>2</v>
      </c>
      <c r="BE1" s="19">
        <v>2</v>
      </c>
      <c r="BF1" s="19">
        <v>2</v>
      </c>
      <c r="BG1" s="19">
        <v>2</v>
      </c>
      <c r="BH1" s="19">
        <v>2</v>
      </c>
      <c r="BI1" s="19">
        <v>2</v>
      </c>
      <c r="BJ1" s="19">
        <v>2</v>
      </c>
      <c r="BK1" s="19">
        <v>2</v>
      </c>
      <c r="BL1" s="19">
        <v>2</v>
      </c>
      <c r="BM1" s="19">
        <v>2</v>
      </c>
      <c r="BN1" s="19">
        <v>2</v>
      </c>
      <c r="BO1" s="19">
        <v>2</v>
      </c>
      <c r="BP1" s="19">
        <v>2</v>
      </c>
      <c r="BQ1" s="19">
        <v>2</v>
      </c>
      <c r="BR1" s="19">
        <v>2</v>
      </c>
      <c r="BS1" s="19">
        <v>2</v>
      </c>
      <c r="BT1" s="19">
        <v>2</v>
      </c>
      <c r="BU1" s="19">
        <v>2</v>
      </c>
      <c r="BV1" s="19">
        <v>2</v>
      </c>
      <c r="BW1" s="19">
        <v>2</v>
      </c>
      <c r="BX1" s="19">
        <v>2</v>
      </c>
      <c r="BY1" s="19">
        <v>2</v>
      </c>
      <c r="BZ1" s="19">
        <v>2</v>
      </c>
      <c r="CA1" s="19">
        <v>2</v>
      </c>
      <c r="CB1" s="19">
        <v>2</v>
      </c>
      <c r="CC1" s="19">
        <v>2</v>
      </c>
      <c r="CD1" s="19">
        <v>2</v>
      </c>
      <c r="CE1" s="19">
        <v>2</v>
      </c>
      <c r="CF1" s="19">
        <v>2</v>
      </c>
      <c r="CG1" s="19">
        <v>2</v>
      </c>
      <c r="CH1" s="19">
        <v>2</v>
      </c>
      <c r="CI1" s="19">
        <v>2</v>
      </c>
      <c r="CJ1" s="19">
        <v>2</v>
      </c>
      <c r="CK1" s="19">
        <v>2</v>
      </c>
      <c r="CL1" s="19">
        <v>2</v>
      </c>
      <c r="CM1" s="19">
        <v>2</v>
      </c>
      <c r="CN1" s="19">
        <v>2</v>
      </c>
      <c r="CO1" s="19">
        <v>2</v>
      </c>
      <c r="CP1" s="19">
        <v>2</v>
      </c>
      <c r="CQ1" s="19">
        <v>2</v>
      </c>
      <c r="CR1" s="19">
        <v>2</v>
      </c>
      <c r="CS1" s="19">
        <v>2</v>
      </c>
      <c r="CT1" s="19">
        <v>2</v>
      </c>
      <c r="CU1" s="19">
        <v>2</v>
      </c>
      <c r="CV1" s="19">
        <v>2</v>
      </c>
      <c r="CW1" s="19">
        <v>2</v>
      </c>
      <c r="CX1" s="19">
        <v>2</v>
      </c>
      <c r="CY1" s="19">
        <v>2</v>
      </c>
      <c r="CZ1" s="19">
        <v>2</v>
      </c>
      <c r="DA1" s="19">
        <v>2</v>
      </c>
      <c r="DB1" s="19">
        <v>2</v>
      </c>
      <c r="DC1" s="20">
        <v>3</v>
      </c>
      <c r="DD1" s="20">
        <v>3</v>
      </c>
      <c r="DE1" s="20">
        <v>3</v>
      </c>
      <c r="DF1" s="20">
        <v>3</v>
      </c>
      <c r="DG1" s="20">
        <v>3</v>
      </c>
      <c r="DH1" s="20">
        <v>3</v>
      </c>
      <c r="DI1" s="20">
        <v>3</v>
      </c>
      <c r="DJ1" s="20">
        <v>3</v>
      </c>
      <c r="DK1" s="20">
        <v>3</v>
      </c>
      <c r="DL1" s="20">
        <v>3</v>
      </c>
      <c r="DM1" s="20">
        <v>3</v>
      </c>
      <c r="DN1" s="20">
        <v>3</v>
      </c>
      <c r="DO1" s="20">
        <v>3</v>
      </c>
      <c r="DP1" s="20">
        <v>3</v>
      </c>
      <c r="DQ1" s="20">
        <v>3</v>
      </c>
      <c r="DR1" s="20">
        <v>3</v>
      </c>
      <c r="DS1" s="20">
        <v>3</v>
      </c>
      <c r="DT1" s="20">
        <v>3</v>
      </c>
      <c r="DU1" s="20">
        <v>3</v>
      </c>
      <c r="DV1" s="20">
        <v>3</v>
      </c>
      <c r="DW1" s="20">
        <v>3</v>
      </c>
      <c r="DX1" s="20">
        <v>3</v>
      </c>
      <c r="DY1" s="20">
        <v>3</v>
      </c>
      <c r="DZ1" s="20">
        <v>3</v>
      </c>
      <c r="EA1" s="20">
        <v>3</v>
      </c>
      <c r="EB1" s="20">
        <v>3</v>
      </c>
      <c r="EC1" s="20">
        <v>3</v>
      </c>
      <c r="ED1" s="20">
        <v>3</v>
      </c>
      <c r="EE1" s="20">
        <v>3</v>
      </c>
      <c r="EF1" s="20">
        <v>3</v>
      </c>
      <c r="EG1" s="20">
        <v>3</v>
      </c>
      <c r="EH1" s="20">
        <v>3</v>
      </c>
      <c r="EI1" s="20">
        <v>3</v>
      </c>
      <c r="EJ1" s="20">
        <v>3</v>
      </c>
      <c r="EK1" s="20">
        <v>3</v>
      </c>
      <c r="EL1" s="20">
        <v>3</v>
      </c>
      <c r="EM1" s="20">
        <v>3</v>
      </c>
      <c r="EN1" s="20">
        <v>3</v>
      </c>
      <c r="EO1" s="20">
        <v>3</v>
      </c>
      <c r="EP1" s="20">
        <v>3</v>
      </c>
      <c r="EQ1" s="20">
        <v>3</v>
      </c>
      <c r="ER1" s="20">
        <v>3</v>
      </c>
      <c r="ES1" s="20">
        <v>3</v>
      </c>
      <c r="ET1" s="20">
        <v>3</v>
      </c>
      <c r="EU1" s="20">
        <v>3</v>
      </c>
      <c r="EV1" s="20">
        <v>3</v>
      </c>
      <c r="EW1" s="20">
        <v>3</v>
      </c>
      <c r="EX1" s="20">
        <v>3</v>
      </c>
      <c r="EY1" s="20">
        <v>3</v>
      </c>
      <c r="EZ1" s="20">
        <v>3</v>
      </c>
      <c r="FA1" s="20">
        <v>3</v>
      </c>
      <c r="FB1" s="20">
        <v>3</v>
      </c>
      <c r="FC1" s="21">
        <v>4</v>
      </c>
      <c r="FD1" s="21">
        <v>4</v>
      </c>
      <c r="FE1" s="21">
        <v>4</v>
      </c>
      <c r="FF1" s="21">
        <v>4</v>
      </c>
      <c r="FG1" s="21">
        <v>4</v>
      </c>
      <c r="FH1" s="21">
        <v>4</v>
      </c>
      <c r="FI1" s="21">
        <v>4</v>
      </c>
      <c r="FJ1" s="21">
        <v>4</v>
      </c>
      <c r="FK1" s="21">
        <v>4</v>
      </c>
      <c r="FL1" s="21">
        <v>4</v>
      </c>
      <c r="FM1" s="21">
        <v>4</v>
      </c>
      <c r="FN1" s="21">
        <v>4</v>
      </c>
      <c r="FO1" s="21">
        <v>4</v>
      </c>
      <c r="FP1" s="21">
        <v>4</v>
      </c>
      <c r="FQ1" s="21">
        <v>4</v>
      </c>
      <c r="FR1" s="21">
        <v>4</v>
      </c>
      <c r="FS1" s="21">
        <v>4</v>
      </c>
      <c r="FT1" s="21">
        <v>4</v>
      </c>
      <c r="FU1" s="21">
        <v>4</v>
      </c>
      <c r="FV1" s="21">
        <v>4</v>
      </c>
      <c r="FW1" s="21">
        <v>4</v>
      </c>
      <c r="FX1" s="21">
        <v>4</v>
      </c>
      <c r="FY1" s="21">
        <v>4</v>
      </c>
      <c r="FZ1" s="21">
        <v>4</v>
      </c>
      <c r="GA1" s="21">
        <v>4</v>
      </c>
      <c r="GB1" s="21">
        <v>4</v>
      </c>
      <c r="GC1" s="21">
        <v>4</v>
      </c>
      <c r="GD1" s="21">
        <v>4</v>
      </c>
      <c r="GE1" s="21">
        <v>4</v>
      </c>
      <c r="GF1" s="21">
        <v>4</v>
      </c>
      <c r="GG1" s="21">
        <v>4</v>
      </c>
      <c r="GH1" s="21">
        <v>4</v>
      </c>
      <c r="GI1" s="21">
        <v>4</v>
      </c>
      <c r="GJ1" s="21">
        <v>4</v>
      </c>
      <c r="GK1" s="21">
        <v>4</v>
      </c>
      <c r="GL1" s="21">
        <v>4</v>
      </c>
      <c r="GM1" s="21">
        <v>4</v>
      </c>
      <c r="GN1" s="21">
        <v>4</v>
      </c>
      <c r="GO1" s="21">
        <v>4</v>
      </c>
      <c r="GP1" s="21">
        <v>4</v>
      </c>
      <c r="GQ1" s="21"/>
      <c r="GR1" s="21"/>
      <c r="GS1" s="21"/>
      <c r="GT1" s="21">
        <v>4</v>
      </c>
    </row>
    <row r="2" spans="1:202" ht="21" thickBot="1" x14ac:dyDescent="0.35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3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6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489" t="s">
        <v>0</v>
      </c>
    </row>
    <row r="3" spans="1:202" ht="15.75" thickBot="1" x14ac:dyDescent="0.3">
      <c r="A3" s="492" t="s">
        <v>1</v>
      </c>
      <c r="B3" s="495" t="s">
        <v>2</v>
      </c>
      <c r="C3" s="25" t="s">
        <v>3</v>
      </c>
      <c r="D3" s="480" t="s">
        <v>4</v>
      </c>
      <c r="E3" s="481"/>
      <c r="F3" s="482"/>
      <c r="G3" s="25" t="s">
        <v>3</v>
      </c>
      <c r="H3" s="480" t="s">
        <v>5</v>
      </c>
      <c r="I3" s="481"/>
      <c r="J3" s="482"/>
      <c r="K3" s="25" t="s">
        <v>3</v>
      </c>
      <c r="L3" s="480" t="s">
        <v>6</v>
      </c>
      <c r="M3" s="481"/>
      <c r="N3" s="482"/>
      <c r="O3" s="25" t="s">
        <v>3</v>
      </c>
      <c r="P3" s="480" t="s">
        <v>7</v>
      </c>
      <c r="Q3" s="481"/>
      <c r="R3" s="482"/>
      <c r="S3" s="25" t="s">
        <v>3</v>
      </c>
      <c r="T3" s="480" t="s">
        <v>8</v>
      </c>
      <c r="U3" s="481"/>
      <c r="V3" s="482"/>
      <c r="W3" s="25" t="s">
        <v>3</v>
      </c>
      <c r="X3" s="480" t="s">
        <v>9</v>
      </c>
      <c r="Y3" s="481"/>
      <c r="Z3" s="482"/>
      <c r="AA3" s="25" t="s">
        <v>3</v>
      </c>
      <c r="AB3" s="480" t="s">
        <v>10</v>
      </c>
      <c r="AC3" s="481"/>
      <c r="AD3" s="482"/>
      <c r="AE3" s="25" t="s">
        <v>3</v>
      </c>
      <c r="AF3" s="480" t="s">
        <v>11</v>
      </c>
      <c r="AG3" s="481"/>
      <c r="AH3" s="482"/>
      <c r="AI3" s="25" t="s">
        <v>3</v>
      </c>
      <c r="AJ3" s="480" t="s">
        <v>12</v>
      </c>
      <c r="AK3" s="481"/>
      <c r="AL3" s="481"/>
      <c r="AM3" s="482"/>
      <c r="AN3" s="25" t="s">
        <v>3</v>
      </c>
      <c r="AO3" s="480" t="s">
        <v>13</v>
      </c>
      <c r="AP3" s="481"/>
      <c r="AQ3" s="481"/>
      <c r="AR3" s="482"/>
      <c r="AS3" s="25" t="s">
        <v>3</v>
      </c>
      <c r="AT3" s="475" t="s">
        <v>14</v>
      </c>
      <c r="AU3" s="476"/>
      <c r="AV3" s="476"/>
      <c r="AW3" s="479"/>
      <c r="AX3" s="25" t="s">
        <v>3</v>
      </c>
      <c r="AY3" s="475" t="s">
        <v>15</v>
      </c>
      <c r="AZ3" s="476"/>
      <c r="BA3" s="476"/>
      <c r="BB3" s="479"/>
      <c r="BC3" s="25" t="s">
        <v>3</v>
      </c>
      <c r="BD3" s="480" t="s">
        <v>4</v>
      </c>
      <c r="BE3" s="481"/>
      <c r="BF3" s="482"/>
      <c r="BG3" s="25" t="s">
        <v>3</v>
      </c>
      <c r="BH3" s="480" t="s">
        <v>5</v>
      </c>
      <c r="BI3" s="481"/>
      <c r="BJ3" s="482"/>
      <c r="BK3" s="25" t="s">
        <v>3</v>
      </c>
      <c r="BL3" s="480" t="s">
        <v>6</v>
      </c>
      <c r="BM3" s="481"/>
      <c r="BN3" s="482"/>
      <c r="BO3" s="25" t="s">
        <v>3</v>
      </c>
      <c r="BP3" s="480" t="s">
        <v>7</v>
      </c>
      <c r="BQ3" s="481"/>
      <c r="BR3" s="482"/>
      <c r="BS3" s="25" t="s">
        <v>3</v>
      </c>
      <c r="BT3" s="480" t="s">
        <v>8</v>
      </c>
      <c r="BU3" s="481"/>
      <c r="BV3" s="482"/>
      <c r="BW3" s="25" t="s">
        <v>3</v>
      </c>
      <c r="BX3" s="480" t="s">
        <v>9</v>
      </c>
      <c r="BY3" s="481"/>
      <c r="BZ3" s="482"/>
      <c r="CA3" s="25" t="s">
        <v>3</v>
      </c>
      <c r="CB3" s="480" t="s">
        <v>16</v>
      </c>
      <c r="CC3" s="481"/>
      <c r="CD3" s="482"/>
      <c r="CE3" s="25" t="s">
        <v>3</v>
      </c>
      <c r="CF3" s="480" t="s">
        <v>11</v>
      </c>
      <c r="CG3" s="481"/>
      <c r="CH3" s="482"/>
      <c r="CI3" s="25" t="s">
        <v>3</v>
      </c>
      <c r="CJ3" s="480" t="s">
        <v>12</v>
      </c>
      <c r="CK3" s="481"/>
      <c r="CL3" s="481"/>
      <c r="CM3" s="482"/>
      <c r="CN3" s="25" t="s">
        <v>3</v>
      </c>
      <c r="CO3" s="480" t="s">
        <v>13</v>
      </c>
      <c r="CP3" s="481"/>
      <c r="CQ3" s="481"/>
      <c r="CR3" s="482"/>
      <c r="CS3" s="25" t="s">
        <v>3</v>
      </c>
      <c r="CT3" s="480" t="s">
        <v>14</v>
      </c>
      <c r="CU3" s="481"/>
      <c r="CV3" s="481"/>
      <c r="CW3" s="482"/>
      <c r="CX3" s="25" t="s">
        <v>3</v>
      </c>
      <c r="CY3" s="480" t="s">
        <v>15</v>
      </c>
      <c r="CZ3" s="481"/>
      <c r="DA3" s="481"/>
      <c r="DB3" s="482"/>
      <c r="DC3" s="25" t="s">
        <v>3</v>
      </c>
      <c r="DD3" s="475" t="s">
        <v>4</v>
      </c>
      <c r="DE3" s="476"/>
      <c r="DF3" s="479"/>
      <c r="DG3" s="25" t="s">
        <v>3</v>
      </c>
      <c r="DH3" s="475" t="s">
        <v>5</v>
      </c>
      <c r="DI3" s="476"/>
      <c r="DJ3" s="479"/>
      <c r="DK3" s="25" t="s">
        <v>3</v>
      </c>
      <c r="DL3" s="475" t="s">
        <v>6</v>
      </c>
      <c r="DM3" s="476"/>
      <c r="DN3" s="479"/>
      <c r="DO3" s="25" t="s">
        <v>3</v>
      </c>
      <c r="DP3" s="475" t="s">
        <v>17</v>
      </c>
      <c r="DQ3" s="476"/>
      <c r="DR3" s="479"/>
      <c r="DS3" s="25" t="s">
        <v>3</v>
      </c>
      <c r="DT3" s="475" t="s">
        <v>8</v>
      </c>
      <c r="DU3" s="476"/>
      <c r="DV3" s="479"/>
      <c r="DW3" s="25" t="s">
        <v>3</v>
      </c>
      <c r="DX3" s="475" t="s">
        <v>9</v>
      </c>
      <c r="DY3" s="476"/>
      <c r="DZ3" s="479"/>
      <c r="EA3" s="25" t="s">
        <v>3</v>
      </c>
      <c r="EB3" s="475" t="s">
        <v>16</v>
      </c>
      <c r="EC3" s="476"/>
      <c r="ED3" s="476"/>
      <c r="EE3" s="479"/>
      <c r="EF3" s="25" t="s">
        <v>3</v>
      </c>
      <c r="EG3" s="475" t="s">
        <v>11</v>
      </c>
      <c r="EH3" s="476"/>
      <c r="EI3" s="476"/>
      <c r="EJ3" s="479"/>
      <c r="EK3" s="25" t="s">
        <v>3</v>
      </c>
      <c r="EL3" s="475" t="s">
        <v>12</v>
      </c>
      <c r="EM3" s="476"/>
      <c r="EN3" s="476"/>
      <c r="EO3" s="479"/>
      <c r="EP3" s="25" t="s">
        <v>3</v>
      </c>
      <c r="EQ3" s="476" t="s">
        <v>18</v>
      </c>
      <c r="ER3" s="476"/>
      <c r="ES3" s="479"/>
      <c r="ET3" s="475" t="s">
        <v>14</v>
      </c>
      <c r="EU3" s="476"/>
      <c r="EV3" s="476"/>
      <c r="EW3" s="479"/>
      <c r="EX3" s="26" t="s">
        <v>3</v>
      </c>
      <c r="EY3" s="475" t="s">
        <v>15</v>
      </c>
      <c r="EZ3" s="476"/>
      <c r="FA3" s="476"/>
      <c r="FB3" s="479"/>
      <c r="FC3" s="26" t="s">
        <v>3</v>
      </c>
      <c r="FD3" s="475" t="s">
        <v>4</v>
      </c>
      <c r="FE3" s="476"/>
      <c r="FF3" s="476"/>
      <c r="FG3" s="27" t="s">
        <v>3</v>
      </c>
      <c r="FH3" s="475" t="s">
        <v>101</v>
      </c>
      <c r="FI3" s="476"/>
      <c r="FJ3" s="476"/>
      <c r="FK3" s="57" t="s">
        <v>3</v>
      </c>
      <c r="FL3" s="475" t="s">
        <v>108</v>
      </c>
      <c r="FM3" s="476"/>
      <c r="FN3" s="476"/>
      <c r="FO3" s="57" t="s">
        <v>3</v>
      </c>
      <c r="FP3" s="475" t="s">
        <v>102</v>
      </c>
      <c r="FQ3" s="476"/>
      <c r="FR3" s="479"/>
      <c r="FS3" s="27" t="s">
        <v>3</v>
      </c>
      <c r="FT3" s="476" t="s">
        <v>103</v>
      </c>
      <c r="FU3" s="476"/>
      <c r="FV3" s="479"/>
      <c r="FW3" s="27" t="s">
        <v>3</v>
      </c>
      <c r="FX3" s="498" t="s">
        <v>104</v>
      </c>
      <c r="FY3" s="499"/>
      <c r="FZ3" s="499"/>
      <c r="GA3" s="57" t="s">
        <v>3</v>
      </c>
      <c r="GB3" s="475" t="s">
        <v>105</v>
      </c>
      <c r="GC3" s="476"/>
      <c r="GD3" s="476"/>
      <c r="GE3" s="479"/>
      <c r="GF3" s="57" t="s">
        <v>3</v>
      </c>
      <c r="GG3" s="475" t="s">
        <v>106</v>
      </c>
      <c r="GH3" s="476"/>
      <c r="GI3" s="476"/>
      <c r="GJ3" s="479"/>
      <c r="GK3" s="57" t="s">
        <v>3</v>
      </c>
      <c r="GL3" s="498" t="s">
        <v>107</v>
      </c>
      <c r="GM3" s="499"/>
      <c r="GN3" s="499"/>
      <c r="GO3" s="500"/>
      <c r="GP3" s="27" t="s">
        <v>3</v>
      </c>
      <c r="GQ3" s="475" t="s">
        <v>109</v>
      </c>
      <c r="GR3" s="476"/>
      <c r="GS3" s="479"/>
      <c r="GT3" s="490"/>
    </row>
    <row r="4" spans="1:202" ht="15.75" thickBot="1" x14ac:dyDescent="0.3">
      <c r="A4" s="493"/>
      <c r="B4" s="496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9"/>
      <c r="AT4" s="28"/>
      <c r="AU4" s="28"/>
      <c r="AV4" s="28"/>
      <c r="AW4" s="28"/>
      <c r="AX4" s="28"/>
      <c r="AY4" s="28"/>
      <c r="AZ4" s="28"/>
      <c r="BA4" s="28"/>
      <c r="BB4" s="28"/>
      <c r="BC4" s="483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5"/>
      <c r="DE4" s="485"/>
      <c r="DF4" s="485"/>
      <c r="DG4" s="484"/>
      <c r="DH4" s="484"/>
      <c r="DI4" s="484"/>
      <c r="DJ4" s="484"/>
      <c r="DK4" s="484"/>
      <c r="DL4" s="484"/>
      <c r="DM4" s="484"/>
      <c r="DN4" s="484"/>
      <c r="DO4" s="484"/>
      <c r="DP4" s="484"/>
      <c r="DQ4" s="484"/>
      <c r="DR4" s="484"/>
      <c r="DS4" s="484"/>
      <c r="DT4" s="484"/>
      <c r="DU4" s="484"/>
      <c r="DV4" s="484"/>
      <c r="DW4" s="484"/>
      <c r="DX4" s="484"/>
      <c r="DY4" s="484"/>
      <c r="DZ4" s="484"/>
      <c r="EA4" s="484"/>
      <c r="EB4" s="484"/>
      <c r="EC4" s="484"/>
      <c r="ED4" s="484"/>
      <c r="EE4" s="484"/>
      <c r="EF4" s="484"/>
      <c r="EG4" s="484"/>
      <c r="EH4" s="484"/>
      <c r="EI4" s="484"/>
      <c r="EJ4" s="484"/>
      <c r="EK4" s="484"/>
      <c r="EL4" s="484"/>
      <c r="EM4" s="484"/>
      <c r="EN4" s="484"/>
      <c r="EO4" s="484"/>
      <c r="EP4" s="484"/>
      <c r="EQ4" s="484"/>
      <c r="ER4" s="484"/>
      <c r="ES4" s="484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490"/>
    </row>
    <row r="5" spans="1:202" ht="15.75" thickBot="1" x14ac:dyDescent="0.3">
      <c r="A5" s="493"/>
      <c r="B5" s="49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1"/>
      <c r="ET5" s="32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2"/>
      <c r="FU5" s="33"/>
      <c r="FV5" s="33"/>
      <c r="FW5" s="33"/>
      <c r="FX5" s="33"/>
      <c r="FY5" s="33"/>
      <c r="FZ5" s="33"/>
      <c r="GA5" s="33"/>
      <c r="GB5" s="32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2"/>
      <c r="GR5" s="32"/>
      <c r="GS5" s="32"/>
      <c r="GT5" s="490"/>
    </row>
    <row r="6" spans="1:202" ht="15.75" thickBot="1" x14ac:dyDescent="0.3">
      <c r="A6" s="493"/>
      <c r="B6" s="496"/>
      <c r="C6" s="486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8"/>
      <c r="AT6" s="34"/>
      <c r="AU6" s="34"/>
      <c r="AV6" s="34"/>
      <c r="AW6" s="34"/>
      <c r="AX6" s="34"/>
      <c r="AY6" s="34"/>
      <c r="AZ6" s="34"/>
      <c r="BA6" s="34"/>
      <c r="BB6" s="34"/>
      <c r="BC6" s="486"/>
      <c r="BD6" s="487"/>
      <c r="BE6" s="487"/>
      <c r="BF6" s="487"/>
      <c r="BG6" s="487"/>
      <c r="BH6" s="487"/>
      <c r="BI6" s="487"/>
      <c r="BJ6" s="487"/>
      <c r="BK6" s="487"/>
      <c r="BL6" s="487"/>
      <c r="BM6" s="487"/>
      <c r="BN6" s="487"/>
      <c r="BO6" s="487"/>
      <c r="BP6" s="487"/>
      <c r="BQ6" s="487"/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487"/>
      <c r="CD6" s="487"/>
      <c r="CE6" s="487"/>
      <c r="CF6" s="487"/>
      <c r="CG6" s="487"/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7"/>
      <c r="CT6" s="487"/>
      <c r="CU6" s="487"/>
      <c r="CV6" s="487"/>
      <c r="CW6" s="487"/>
      <c r="CX6" s="487"/>
      <c r="CY6" s="487"/>
      <c r="CZ6" s="487"/>
      <c r="DA6" s="487"/>
      <c r="DB6" s="487"/>
      <c r="DC6" s="487"/>
      <c r="DD6" s="487"/>
      <c r="DE6" s="487"/>
      <c r="DF6" s="487"/>
      <c r="DG6" s="487"/>
      <c r="DH6" s="487"/>
      <c r="DI6" s="487"/>
      <c r="DJ6" s="487"/>
      <c r="DK6" s="487"/>
      <c r="DL6" s="487"/>
      <c r="DM6" s="487"/>
      <c r="DN6" s="487"/>
      <c r="DO6" s="487"/>
      <c r="DP6" s="487"/>
      <c r="DQ6" s="487"/>
      <c r="DR6" s="487"/>
      <c r="DS6" s="487"/>
      <c r="DT6" s="487"/>
      <c r="DU6" s="487"/>
      <c r="DV6" s="487"/>
      <c r="DW6" s="487"/>
      <c r="DX6" s="487"/>
      <c r="DY6" s="487"/>
      <c r="DZ6" s="487"/>
      <c r="EA6" s="487"/>
      <c r="EB6" s="487"/>
      <c r="EC6" s="487"/>
      <c r="ED6" s="487"/>
      <c r="EE6" s="487"/>
      <c r="EF6" s="487"/>
      <c r="EG6" s="487"/>
      <c r="EH6" s="487"/>
      <c r="EI6" s="487"/>
      <c r="EJ6" s="487"/>
      <c r="EK6" s="487"/>
      <c r="EL6" s="487"/>
      <c r="EM6" s="487"/>
      <c r="EN6" s="487"/>
      <c r="EO6" s="487"/>
      <c r="EP6" s="487"/>
      <c r="EQ6" s="487"/>
      <c r="ER6" s="487"/>
      <c r="ES6" s="487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490"/>
    </row>
    <row r="7" spans="1:202" ht="15.75" thickBot="1" x14ac:dyDescent="0.3">
      <c r="A7" s="494"/>
      <c r="B7" s="497"/>
      <c r="C7" s="36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6">
        <v>14</v>
      </c>
      <c r="Q7" s="36">
        <v>15</v>
      </c>
      <c r="R7" s="36">
        <v>16</v>
      </c>
      <c r="S7" s="36">
        <v>17</v>
      </c>
      <c r="T7" s="37">
        <v>18</v>
      </c>
      <c r="U7" s="37">
        <v>19</v>
      </c>
      <c r="V7" s="36">
        <v>20</v>
      </c>
      <c r="W7" s="36">
        <v>21</v>
      </c>
      <c r="X7" s="36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  <c r="AE7" s="36">
        <v>29</v>
      </c>
      <c r="AF7" s="36">
        <v>30</v>
      </c>
      <c r="AG7" s="36">
        <v>31</v>
      </c>
      <c r="AH7" s="36">
        <v>32</v>
      </c>
      <c r="AI7" s="36">
        <v>33</v>
      </c>
      <c r="AJ7" s="36">
        <v>34</v>
      </c>
      <c r="AK7" s="36">
        <v>35</v>
      </c>
      <c r="AL7" s="36">
        <v>36</v>
      </c>
      <c r="AM7" s="36">
        <v>37</v>
      </c>
      <c r="AN7" s="36">
        <v>38</v>
      </c>
      <c r="AO7" s="36">
        <v>39</v>
      </c>
      <c r="AP7" s="36">
        <v>40</v>
      </c>
      <c r="AQ7" s="36">
        <v>41</v>
      </c>
      <c r="AR7" s="59">
        <v>42</v>
      </c>
      <c r="AS7" s="59">
        <v>43</v>
      </c>
      <c r="AT7" s="37">
        <v>44</v>
      </c>
      <c r="AU7" s="37">
        <v>45</v>
      </c>
      <c r="AV7" s="37">
        <v>46</v>
      </c>
      <c r="AW7" s="37">
        <v>47</v>
      </c>
      <c r="AX7" s="37">
        <v>48</v>
      </c>
      <c r="AY7" s="37">
        <v>49</v>
      </c>
      <c r="AZ7" s="37">
        <v>50</v>
      </c>
      <c r="BA7" s="37">
        <v>51</v>
      </c>
      <c r="BB7" s="37">
        <v>52</v>
      </c>
      <c r="BC7" s="36">
        <v>1</v>
      </c>
      <c r="BD7" s="36">
        <v>2</v>
      </c>
      <c r="BE7" s="36">
        <v>3</v>
      </c>
      <c r="BF7" s="36">
        <v>4</v>
      </c>
      <c r="BG7" s="36">
        <v>5</v>
      </c>
      <c r="BH7" s="36">
        <v>6</v>
      </c>
      <c r="BI7" s="36">
        <v>7</v>
      </c>
      <c r="BJ7" s="36">
        <v>8</v>
      </c>
      <c r="BK7" s="36">
        <v>9</v>
      </c>
      <c r="BL7" s="36">
        <v>10</v>
      </c>
      <c r="BM7" s="36">
        <v>11</v>
      </c>
      <c r="BN7" s="36">
        <v>12</v>
      </c>
      <c r="BO7" s="36">
        <v>13</v>
      </c>
      <c r="BP7" s="36">
        <v>14</v>
      </c>
      <c r="BQ7" s="36">
        <v>15</v>
      </c>
      <c r="BR7" s="36">
        <v>16</v>
      </c>
      <c r="BS7" s="59">
        <v>17</v>
      </c>
      <c r="BT7" s="37">
        <v>18</v>
      </c>
      <c r="BU7" s="37">
        <v>19</v>
      </c>
      <c r="BV7" s="36">
        <v>20</v>
      </c>
      <c r="BW7" s="36">
        <v>21</v>
      </c>
      <c r="BX7" s="36">
        <v>22</v>
      </c>
      <c r="BY7" s="36">
        <v>23</v>
      </c>
      <c r="BZ7" s="36">
        <v>24</v>
      </c>
      <c r="CA7" s="36">
        <v>25</v>
      </c>
      <c r="CB7" s="36">
        <v>26</v>
      </c>
      <c r="CC7" s="36">
        <v>27</v>
      </c>
      <c r="CD7" s="36">
        <v>28</v>
      </c>
      <c r="CE7" s="36">
        <v>29</v>
      </c>
      <c r="CF7" s="36">
        <v>30</v>
      </c>
      <c r="CG7" s="36">
        <v>31</v>
      </c>
      <c r="CH7" s="36">
        <v>32</v>
      </c>
      <c r="CI7" s="36">
        <v>33</v>
      </c>
      <c r="CJ7" s="36">
        <v>34</v>
      </c>
      <c r="CK7" s="36">
        <v>35</v>
      </c>
      <c r="CL7" s="36">
        <v>36</v>
      </c>
      <c r="CM7" s="36">
        <v>37</v>
      </c>
      <c r="CN7" s="36">
        <v>38</v>
      </c>
      <c r="CO7" s="36">
        <v>39</v>
      </c>
      <c r="CP7" s="36">
        <v>40</v>
      </c>
      <c r="CQ7" s="60">
        <v>41</v>
      </c>
      <c r="CR7" s="60">
        <v>42</v>
      </c>
      <c r="CS7" s="59">
        <v>43</v>
      </c>
      <c r="CT7" s="37">
        <v>44</v>
      </c>
      <c r="CU7" s="37">
        <v>45</v>
      </c>
      <c r="CV7" s="37">
        <v>46</v>
      </c>
      <c r="CW7" s="37">
        <v>47</v>
      </c>
      <c r="CX7" s="37">
        <v>48</v>
      </c>
      <c r="CY7" s="37">
        <v>49</v>
      </c>
      <c r="CZ7" s="37">
        <v>50</v>
      </c>
      <c r="DA7" s="37">
        <v>51</v>
      </c>
      <c r="DB7" s="37">
        <v>52</v>
      </c>
      <c r="DC7" s="36">
        <v>1</v>
      </c>
      <c r="DD7" s="36">
        <v>2</v>
      </c>
      <c r="DE7" s="36">
        <v>3</v>
      </c>
      <c r="DF7" s="36">
        <v>4</v>
      </c>
      <c r="DG7" s="36">
        <v>5</v>
      </c>
      <c r="DH7" s="36">
        <v>6</v>
      </c>
      <c r="DI7" s="36">
        <v>7</v>
      </c>
      <c r="DJ7" s="36">
        <v>8</v>
      </c>
      <c r="DK7" s="36">
        <v>9</v>
      </c>
      <c r="DL7" s="36">
        <v>10</v>
      </c>
      <c r="DM7" s="74">
        <v>11</v>
      </c>
      <c r="DN7" s="74">
        <v>12</v>
      </c>
      <c r="DO7" s="74">
        <v>13</v>
      </c>
      <c r="DP7" s="74">
        <v>14</v>
      </c>
      <c r="DQ7" s="74">
        <v>15</v>
      </c>
      <c r="DR7" s="74">
        <v>16</v>
      </c>
      <c r="DS7" s="59">
        <v>17</v>
      </c>
      <c r="DT7" s="37">
        <v>18</v>
      </c>
      <c r="DU7" s="37">
        <v>19</v>
      </c>
      <c r="DV7" s="36">
        <v>20</v>
      </c>
      <c r="DW7" s="36">
        <v>21</v>
      </c>
      <c r="DX7" s="36">
        <v>22</v>
      </c>
      <c r="DY7" s="36">
        <v>23</v>
      </c>
      <c r="DZ7" s="36">
        <v>24</v>
      </c>
      <c r="EA7" s="36">
        <v>25</v>
      </c>
      <c r="EB7" s="36">
        <v>26</v>
      </c>
      <c r="EC7" s="36">
        <v>27</v>
      </c>
      <c r="ED7" s="36">
        <v>28</v>
      </c>
      <c r="EE7" s="36">
        <v>29</v>
      </c>
      <c r="EF7" s="36">
        <v>30</v>
      </c>
      <c r="EG7" s="36">
        <v>31</v>
      </c>
      <c r="EH7" s="38">
        <v>32</v>
      </c>
      <c r="EI7" s="38">
        <v>33</v>
      </c>
      <c r="EJ7" s="38">
        <v>34</v>
      </c>
      <c r="EK7" s="38">
        <v>35</v>
      </c>
      <c r="EL7" s="39">
        <v>36</v>
      </c>
      <c r="EM7" s="39">
        <v>37</v>
      </c>
      <c r="EN7" s="39">
        <v>38</v>
      </c>
      <c r="EO7" s="79">
        <v>39</v>
      </c>
      <c r="EP7" s="79">
        <v>40</v>
      </c>
      <c r="EQ7" s="79">
        <v>41</v>
      </c>
      <c r="ER7" s="79">
        <v>42</v>
      </c>
      <c r="ES7" s="40">
        <v>43</v>
      </c>
      <c r="ET7" s="37">
        <v>44</v>
      </c>
      <c r="EU7" s="41">
        <v>45</v>
      </c>
      <c r="EV7" s="42">
        <v>46</v>
      </c>
      <c r="EW7" s="42">
        <v>47</v>
      </c>
      <c r="EX7" s="42">
        <v>48</v>
      </c>
      <c r="EY7" s="42">
        <v>49</v>
      </c>
      <c r="EZ7" s="42">
        <v>50</v>
      </c>
      <c r="FA7" s="42">
        <v>51</v>
      </c>
      <c r="FB7" s="42">
        <v>52</v>
      </c>
      <c r="FC7" s="43">
        <v>1</v>
      </c>
      <c r="FD7" s="43">
        <v>2</v>
      </c>
      <c r="FE7" s="43">
        <v>3</v>
      </c>
      <c r="FF7" s="43">
        <v>4</v>
      </c>
      <c r="FG7" s="43">
        <v>5</v>
      </c>
      <c r="FH7" s="43">
        <v>6</v>
      </c>
      <c r="FI7" s="43">
        <v>7</v>
      </c>
      <c r="FJ7" s="43">
        <v>8</v>
      </c>
      <c r="FK7" s="44">
        <v>9</v>
      </c>
      <c r="FL7" s="43">
        <v>10</v>
      </c>
      <c r="FM7" s="44">
        <v>11</v>
      </c>
      <c r="FN7" s="43">
        <v>12</v>
      </c>
      <c r="FO7" s="75">
        <v>13</v>
      </c>
      <c r="FP7" s="75">
        <v>14</v>
      </c>
      <c r="FQ7" s="75">
        <v>15</v>
      </c>
      <c r="FR7" s="76">
        <v>16</v>
      </c>
      <c r="FS7" s="62">
        <v>17</v>
      </c>
      <c r="FT7" s="42">
        <v>18</v>
      </c>
      <c r="FU7" s="42">
        <v>19</v>
      </c>
      <c r="FV7" s="43">
        <v>20</v>
      </c>
      <c r="FW7" s="43">
        <v>21</v>
      </c>
      <c r="FX7" s="43">
        <v>22</v>
      </c>
      <c r="FY7" s="43">
        <v>23</v>
      </c>
      <c r="FZ7" s="43">
        <v>24</v>
      </c>
      <c r="GA7" s="43">
        <v>25</v>
      </c>
      <c r="GB7" s="43">
        <v>26</v>
      </c>
      <c r="GC7" s="81">
        <v>27</v>
      </c>
      <c r="GD7" s="44">
        <v>28</v>
      </c>
      <c r="GE7" s="14">
        <v>29</v>
      </c>
      <c r="GF7" s="14">
        <v>30</v>
      </c>
      <c r="GG7" s="14">
        <v>31</v>
      </c>
      <c r="GH7" s="14">
        <v>32</v>
      </c>
      <c r="GI7" s="62">
        <v>33</v>
      </c>
      <c r="GJ7" s="83">
        <v>34</v>
      </c>
      <c r="GK7" s="83">
        <v>35</v>
      </c>
      <c r="GL7" s="83">
        <v>36</v>
      </c>
      <c r="GM7" s="83">
        <v>37</v>
      </c>
      <c r="GN7" s="85">
        <v>38</v>
      </c>
      <c r="GO7" s="85">
        <v>39</v>
      </c>
      <c r="GP7" s="85">
        <v>40</v>
      </c>
      <c r="GQ7" s="86">
        <v>41</v>
      </c>
      <c r="GR7" s="86">
        <v>42</v>
      </c>
      <c r="GS7" s="86">
        <v>43</v>
      </c>
      <c r="GT7" s="491"/>
    </row>
    <row r="8" spans="1:202" s="61" customFormat="1" ht="26.25" thickBot="1" x14ac:dyDescent="0.3">
      <c r="A8" s="90" t="s">
        <v>19</v>
      </c>
      <c r="B8" s="90" t="s">
        <v>20</v>
      </c>
      <c r="C8" s="53">
        <f t="shared" ref="C8:S8" si="0">SUM(C9:C24)</f>
        <v>36</v>
      </c>
      <c r="D8" s="53">
        <f t="shared" si="0"/>
        <v>36</v>
      </c>
      <c r="E8" s="53">
        <f t="shared" si="0"/>
        <v>36</v>
      </c>
      <c r="F8" s="53">
        <f t="shared" si="0"/>
        <v>36</v>
      </c>
      <c r="G8" s="53">
        <f t="shared" si="0"/>
        <v>36</v>
      </c>
      <c r="H8" s="53">
        <f t="shared" si="0"/>
        <v>36</v>
      </c>
      <c r="I8" s="53">
        <f t="shared" si="0"/>
        <v>36</v>
      </c>
      <c r="J8" s="53">
        <f t="shared" si="0"/>
        <v>36</v>
      </c>
      <c r="K8" s="53">
        <f t="shared" si="0"/>
        <v>36</v>
      </c>
      <c r="L8" s="53">
        <f>SUM(L9:L24)</f>
        <v>36</v>
      </c>
      <c r="M8" s="53">
        <f t="shared" si="0"/>
        <v>36</v>
      </c>
      <c r="N8" s="53">
        <f t="shared" si="0"/>
        <v>36</v>
      </c>
      <c r="O8" s="53">
        <f t="shared" si="0"/>
        <v>36</v>
      </c>
      <c r="P8" s="53">
        <f t="shared" si="0"/>
        <v>36</v>
      </c>
      <c r="Q8" s="53">
        <f t="shared" si="0"/>
        <v>36</v>
      </c>
      <c r="R8" s="53">
        <f t="shared" si="0"/>
        <v>36</v>
      </c>
      <c r="S8" s="53">
        <f t="shared" si="0"/>
        <v>36</v>
      </c>
      <c r="T8" s="53" t="s">
        <v>21</v>
      </c>
      <c r="U8" s="53" t="s">
        <v>21</v>
      </c>
      <c r="V8" s="53">
        <f>SUM(V9:V24)</f>
        <v>30</v>
      </c>
      <c r="W8" s="53">
        <f t="shared" ref="W8:AQ8" si="1">SUM(W9:W24)</f>
        <v>28</v>
      </c>
      <c r="X8" s="53">
        <f t="shared" si="1"/>
        <v>30</v>
      </c>
      <c r="Y8" s="53">
        <f t="shared" si="1"/>
        <v>28</v>
      </c>
      <c r="Z8" s="53">
        <f t="shared" si="1"/>
        <v>30</v>
      </c>
      <c r="AA8" s="53">
        <f t="shared" si="1"/>
        <v>28</v>
      </c>
      <c r="AB8" s="53">
        <f t="shared" si="1"/>
        <v>30</v>
      </c>
      <c r="AC8" s="53">
        <f t="shared" si="1"/>
        <v>28</v>
      </c>
      <c r="AD8" s="53">
        <f t="shared" si="1"/>
        <v>30</v>
      </c>
      <c r="AE8" s="53">
        <f t="shared" si="1"/>
        <v>28</v>
      </c>
      <c r="AF8" s="53">
        <f t="shared" si="1"/>
        <v>30</v>
      </c>
      <c r="AG8" s="53">
        <f t="shared" si="1"/>
        <v>28</v>
      </c>
      <c r="AH8" s="53">
        <f t="shared" si="1"/>
        <v>30</v>
      </c>
      <c r="AI8" s="53">
        <f t="shared" si="1"/>
        <v>28</v>
      </c>
      <c r="AJ8" s="53">
        <f t="shared" si="1"/>
        <v>30</v>
      </c>
      <c r="AK8" s="53">
        <f t="shared" si="1"/>
        <v>28</v>
      </c>
      <c r="AL8" s="53">
        <f t="shared" si="1"/>
        <v>30</v>
      </c>
      <c r="AM8" s="53">
        <f t="shared" si="1"/>
        <v>28</v>
      </c>
      <c r="AN8" s="53">
        <f t="shared" si="1"/>
        <v>30</v>
      </c>
      <c r="AO8" s="53">
        <f t="shared" si="1"/>
        <v>28</v>
      </c>
      <c r="AP8" s="53">
        <f t="shared" si="1"/>
        <v>30</v>
      </c>
      <c r="AQ8" s="53">
        <f t="shared" si="1"/>
        <v>28</v>
      </c>
      <c r="AR8" s="53">
        <f>SUM(AR9:AR24)</f>
        <v>36</v>
      </c>
      <c r="AS8" s="53">
        <f>SUM(AS9:AS24)</f>
        <v>36</v>
      </c>
      <c r="AT8" s="58" t="s">
        <v>21</v>
      </c>
      <c r="AU8" s="58" t="s">
        <v>21</v>
      </c>
      <c r="AV8" s="58" t="s">
        <v>21</v>
      </c>
      <c r="AW8" s="58" t="s">
        <v>21</v>
      </c>
      <c r="AX8" s="58" t="s">
        <v>21</v>
      </c>
      <c r="AY8" s="58" t="s">
        <v>21</v>
      </c>
      <c r="AZ8" s="58" t="s">
        <v>21</v>
      </c>
      <c r="BA8" s="58" t="s">
        <v>21</v>
      </c>
      <c r="BB8" s="58" t="s">
        <v>21</v>
      </c>
      <c r="BC8" s="53">
        <f>SUM(BC9:BC24)</f>
        <v>6</v>
      </c>
      <c r="BD8" s="53">
        <f t="shared" ref="BD8:BR8" si="2">SUM(BD9:BD24)</f>
        <v>8</v>
      </c>
      <c r="BE8" s="53">
        <f t="shared" si="2"/>
        <v>6</v>
      </c>
      <c r="BF8" s="53">
        <f t="shared" si="2"/>
        <v>8</v>
      </c>
      <c r="BG8" s="53">
        <f t="shared" si="2"/>
        <v>6</v>
      </c>
      <c r="BH8" s="53">
        <f t="shared" si="2"/>
        <v>8</v>
      </c>
      <c r="BI8" s="53">
        <f t="shared" si="2"/>
        <v>6</v>
      </c>
      <c r="BJ8" s="53">
        <f t="shared" si="2"/>
        <v>8</v>
      </c>
      <c r="BK8" s="53">
        <f t="shared" si="2"/>
        <v>6</v>
      </c>
      <c r="BL8" s="53">
        <f t="shared" si="2"/>
        <v>8</v>
      </c>
      <c r="BM8" s="53">
        <f t="shared" si="2"/>
        <v>6</v>
      </c>
      <c r="BN8" s="53">
        <f t="shared" si="2"/>
        <v>8</v>
      </c>
      <c r="BO8" s="53">
        <f t="shared" si="2"/>
        <v>6</v>
      </c>
      <c r="BP8" s="53">
        <f t="shared" si="2"/>
        <v>8</v>
      </c>
      <c r="BQ8" s="53">
        <f t="shared" si="2"/>
        <v>6</v>
      </c>
      <c r="BR8" s="53">
        <f t="shared" si="2"/>
        <v>8</v>
      </c>
      <c r="BS8" s="53">
        <f>SUM(BS9:BS24)</f>
        <v>0</v>
      </c>
      <c r="BT8" s="53"/>
      <c r="BU8" s="53"/>
      <c r="BV8" s="53">
        <f>SUM(BV9:BV24)</f>
        <v>2</v>
      </c>
      <c r="BW8" s="53">
        <f t="shared" ref="BW8:CP8" si="3">SUM(BW9:BW24)</f>
        <v>2</v>
      </c>
      <c r="BX8" s="53">
        <f t="shared" si="3"/>
        <v>2</v>
      </c>
      <c r="BY8" s="53">
        <f t="shared" si="3"/>
        <v>2</v>
      </c>
      <c r="BZ8" s="53">
        <f t="shared" si="3"/>
        <v>2</v>
      </c>
      <c r="CA8" s="53">
        <f t="shared" si="3"/>
        <v>2</v>
      </c>
      <c r="CB8" s="53">
        <f t="shared" si="3"/>
        <v>2</v>
      </c>
      <c r="CC8" s="53">
        <f t="shared" si="3"/>
        <v>2</v>
      </c>
      <c r="CD8" s="53">
        <f t="shared" si="3"/>
        <v>2</v>
      </c>
      <c r="CE8" s="53">
        <f t="shared" si="3"/>
        <v>2</v>
      </c>
      <c r="CF8" s="53">
        <f t="shared" si="3"/>
        <v>2</v>
      </c>
      <c r="CG8" s="53">
        <f t="shared" si="3"/>
        <v>2</v>
      </c>
      <c r="CH8" s="53">
        <f t="shared" si="3"/>
        <v>2</v>
      </c>
      <c r="CI8" s="53">
        <f t="shared" si="3"/>
        <v>2</v>
      </c>
      <c r="CJ8" s="53">
        <f t="shared" si="3"/>
        <v>2</v>
      </c>
      <c r="CK8" s="53">
        <f t="shared" si="3"/>
        <v>2</v>
      </c>
      <c r="CL8" s="53">
        <f t="shared" si="3"/>
        <v>2</v>
      </c>
      <c r="CM8" s="53">
        <f t="shared" si="3"/>
        <v>2</v>
      </c>
      <c r="CN8" s="53">
        <f t="shared" si="3"/>
        <v>2</v>
      </c>
      <c r="CO8" s="53">
        <f t="shared" si="3"/>
        <v>2</v>
      </c>
      <c r="CP8" s="53">
        <f t="shared" si="3"/>
        <v>2</v>
      </c>
      <c r="CQ8" s="53">
        <f>SUM(CQ9:CQ24)</f>
        <v>0</v>
      </c>
      <c r="CR8" s="53">
        <f>SUM(CR9:CR24)</f>
        <v>0</v>
      </c>
      <c r="CS8" s="53">
        <f>SUM(CS9:CS24)</f>
        <v>0</v>
      </c>
      <c r="CT8" s="53"/>
      <c r="CU8" s="53"/>
      <c r="CV8" s="53"/>
      <c r="CW8" s="53"/>
      <c r="CX8" s="53"/>
      <c r="CY8" s="53"/>
      <c r="CZ8" s="53"/>
      <c r="DA8" s="53"/>
      <c r="DB8" s="53"/>
      <c r="DC8" s="53">
        <f>SUM(DC9:DC24)</f>
        <v>0</v>
      </c>
      <c r="DD8" s="53">
        <f t="shared" ref="DD8:DR8" si="4">SUM(DD9:DD24)</f>
        <v>0</v>
      </c>
      <c r="DE8" s="53">
        <f t="shared" si="4"/>
        <v>0</v>
      </c>
      <c r="DF8" s="53">
        <f t="shared" si="4"/>
        <v>0</v>
      </c>
      <c r="DG8" s="53">
        <f t="shared" si="4"/>
        <v>0</v>
      </c>
      <c r="DH8" s="53">
        <f t="shared" si="4"/>
        <v>0</v>
      </c>
      <c r="DI8" s="53">
        <f t="shared" si="4"/>
        <v>0</v>
      </c>
      <c r="DJ8" s="53">
        <f t="shared" si="4"/>
        <v>0</v>
      </c>
      <c r="DK8" s="53">
        <f t="shared" si="4"/>
        <v>0</v>
      </c>
      <c r="DL8" s="53">
        <f t="shared" si="4"/>
        <v>0</v>
      </c>
      <c r="DM8" s="53">
        <f t="shared" si="4"/>
        <v>0</v>
      </c>
      <c r="DN8" s="53">
        <f t="shared" si="4"/>
        <v>0</v>
      </c>
      <c r="DO8" s="53">
        <f t="shared" si="4"/>
        <v>0</v>
      </c>
      <c r="DP8" s="53">
        <f t="shared" si="4"/>
        <v>0</v>
      </c>
      <c r="DQ8" s="53">
        <f t="shared" si="4"/>
        <v>0</v>
      </c>
      <c r="DR8" s="53">
        <f t="shared" si="4"/>
        <v>0</v>
      </c>
      <c r="DS8" s="53">
        <f>SUM(DS9:DS24)</f>
        <v>0</v>
      </c>
      <c r="DT8" s="53">
        <f>SUM(DT9:DT24)</f>
        <v>0</v>
      </c>
      <c r="DU8" s="53">
        <f>SUM(DU9:DU24)</f>
        <v>0</v>
      </c>
      <c r="DV8" s="53">
        <f>SUM(DV9:DV24)</f>
        <v>0</v>
      </c>
      <c r="DW8" s="53">
        <f t="shared" ref="DW8:EK8" si="5">SUM(DW9:DW24)</f>
        <v>0</v>
      </c>
      <c r="DX8" s="53">
        <f t="shared" si="5"/>
        <v>0</v>
      </c>
      <c r="DY8" s="53">
        <f t="shared" si="5"/>
        <v>0</v>
      </c>
      <c r="DZ8" s="53">
        <f t="shared" si="5"/>
        <v>0</v>
      </c>
      <c r="EA8" s="53">
        <f t="shared" si="5"/>
        <v>0</v>
      </c>
      <c r="EB8" s="53">
        <f t="shared" si="5"/>
        <v>0</v>
      </c>
      <c r="EC8" s="53">
        <f t="shared" si="5"/>
        <v>0</v>
      </c>
      <c r="ED8" s="53">
        <f t="shared" si="5"/>
        <v>0</v>
      </c>
      <c r="EE8" s="53">
        <f t="shared" si="5"/>
        <v>0</v>
      </c>
      <c r="EF8" s="53">
        <f t="shared" si="5"/>
        <v>0</v>
      </c>
      <c r="EG8" s="53">
        <f t="shared" si="5"/>
        <v>0</v>
      </c>
      <c r="EH8" s="53">
        <f t="shared" si="5"/>
        <v>0</v>
      </c>
      <c r="EI8" s="53">
        <f t="shared" si="5"/>
        <v>0</v>
      </c>
      <c r="EJ8" s="53">
        <f t="shared" si="5"/>
        <v>0</v>
      </c>
      <c r="EK8" s="53">
        <f t="shared" si="5"/>
        <v>0</v>
      </c>
      <c r="EL8" s="53">
        <f t="shared" ref="EL8:ET8" si="6">SUM(EL9:EL24)</f>
        <v>0</v>
      </c>
      <c r="EM8" s="53">
        <f t="shared" si="6"/>
        <v>0</v>
      </c>
      <c r="EN8" s="53">
        <f t="shared" si="6"/>
        <v>0</v>
      </c>
      <c r="EO8" s="53">
        <f t="shared" si="6"/>
        <v>0</v>
      </c>
      <c r="EP8" s="53">
        <f t="shared" si="6"/>
        <v>0</v>
      </c>
      <c r="EQ8" s="53">
        <f t="shared" si="6"/>
        <v>0</v>
      </c>
      <c r="ER8" s="53">
        <f t="shared" si="6"/>
        <v>0</v>
      </c>
      <c r="ES8" s="53">
        <f t="shared" si="6"/>
        <v>0</v>
      </c>
      <c r="ET8" s="53">
        <f t="shared" si="6"/>
        <v>0</v>
      </c>
      <c r="EU8" s="53"/>
      <c r="EV8" s="53"/>
      <c r="EW8" s="53"/>
      <c r="EX8" s="53"/>
      <c r="EY8" s="53"/>
      <c r="EZ8" s="53"/>
      <c r="FA8" s="53"/>
      <c r="FB8" s="53"/>
      <c r="FC8" s="53">
        <f>SUM(FC9:FC24)</f>
        <v>0</v>
      </c>
      <c r="FD8" s="53">
        <f t="shared" ref="FD8:FL8" si="7">SUM(FD9:FD24)</f>
        <v>0</v>
      </c>
      <c r="FE8" s="53">
        <f t="shared" si="7"/>
        <v>0</v>
      </c>
      <c r="FF8" s="53">
        <f t="shared" si="7"/>
        <v>0</v>
      </c>
      <c r="FG8" s="53">
        <f t="shared" si="7"/>
        <v>0</v>
      </c>
      <c r="FH8" s="53">
        <f t="shared" si="7"/>
        <v>0</v>
      </c>
      <c r="FI8" s="53">
        <f t="shared" si="7"/>
        <v>0</v>
      </c>
      <c r="FJ8" s="53">
        <f t="shared" si="7"/>
        <v>0</v>
      </c>
      <c r="FK8" s="53">
        <f t="shared" si="7"/>
        <v>0</v>
      </c>
      <c r="FL8" s="53">
        <f t="shared" si="7"/>
        <v>0</v>
      </c>
      <c r="FM8" s="53">
        <f t="shared" ref="FM8" si="8">SUM(FM9:FM24)</f>
        <v>0</v>
      </c>
      <c r="FN8" s="53">
        <f t="shared" ref="FN8" si="9">SUM(FN9:FN24)</f>
        <v>0</v>
      </c>
      <c r="FO8" s="53">
        <f t="shared" ref="FO8" si="10">SUM(FO9:FO24)</f>
        <v>0</v>
      </c>
      <c r="FP8" s="53">
        <f t="shared" ref="FP8" si="11">SUM(FP9:FP24)</f>
        <v>0</v>
      </c>
      <c r="FQ8" s="53">
        <f t="shared" ref="FQ8" si="12">SUM(FQ9:FQ24)</f>
        <v>0</v>
      </c>
      <c r="FR8" s="53">
        <f t="shared" ref="FR8" si="13">SUM(FR9:FR24)</f>
        <v>0</v>
      </c>
      <c r="FS8" s="53">
        <f t="shared" ref="FS8" si="14">SUM(FS9:FS24)</f>
        <v>0</v>
      </c>
      <c r="FT8" s="53">
        <f t="shared" ref="FT8" si="15">SUM(FT9:FT24)</f>
        <v>0</v>
      </c>
      <c r="FU8" s="53">
        <f t="shared" ref="FU8" si="16">SUM(FU9:FU24)</f>
        <v>0</v>
      </c>
      <c r="FV8" s="53">
        <f t="shared" ref="FV8" si="17">SUM(FV9:FV24)</f>
        <v>0</v>
      </c>
      <c r="FW8" s="53">
        <f t="shared" ref="FW8" si="18">SUM(FW9:FW24)</f>
        <v>0</v>
      </c>
      <c r="FX8" s="53">
        <f t="shared" ref="FX8" si="19">SUM(FX9:FX24)</f>
        <v>0</v>
      </c>
      <c r="FY8" s="53">
        <f t="shared" ref="FY8" si="20">SUM(FY9:FY24)</f>
        <v>0</v>
      </c>
      <c r="FZ8" s="53">
        <f t="shared" ref="FZ8" si="21">SUM(FZ9:FZ24)</f>
        <v>0</v>
      </c>
      <c r="GA8" s="53">
        <f t="shared" ref="GA8" si="22">SUM(GA9:GA24)</f>
        <v>0</v>
      </c>
      <c r="GB8" s="53">
        <f t="shared" ref="GB8" si="23">SUM(GB9:GB24)</f>
        <v>0</v>
      </c>
      <c r="GC8" s="53">
        <f t="shared" ref="GC8" si="24">SUM(GC9:GC24)</f>
        <v>0</v>
      </c>
      <c r="GD8" s="53">
        <f t="shared" ref="GD8" si="25">SUM(GD9:GD24)</f>
        <v>0</v>
      </c>
      <c r="GE8" s="53">
        <f t="shared" ref="GE8" si="26">SUM(GE9:GE24)</f>
        <v>0</v>
      </c>
      <c r="GF8" s="53">
        <f t="shared" ref="GF8" si="27">SUM(GF9:GF24)</f>
        <v>0</v>
      </c>
      <c r="GG8" s="53">
        <f t="shared" ref="GG8" si="28">SUM(GG9:GG24)</f>
        <v>0</v>
      </c>
      <c r="GH8" s="53">
        <f t="shared" ref="GH8" si="29">SUM(GH9:GH24)</f>
        <v>0</v>
      </c>
      <c r="GI8" s="53">
        <f t="shared" ref="GI8" si="30">SUM(GI9:GI24)</f>
        <v>0</v>
      </c>
      <c r="GJ8" s="53">
        <f t="shared" ref="GJ8" si="31">SUM(GJ9:GJ24)</f>
        <v>0</v>
      </c>
      <c r="GK8" s="53">
        <f t="shared" ref="GK8" si="32">SUM(GK9:GK24)</f>
        <v>0</v>
      </c>
      <c r="GL8" s="53">
        <f t="shared" ref="GL8" si="33">SUM(GL9:GL24)</f>
        <v>0</v>
      </c>
      <c r="GM8" s="53">
        <f t="shared" ref="GM8" si="34">SUM(GM9:GM24)</f>
        <v>0</v>
      </c>
      <c r="GN8" s="53">
        <f t="shared" ref="GN8" si="35">SUM(GN9:GN24)</f>
        <v>0</v>
      </c>
      <c r="GO8" s="53">
        <f t="shared" ref="GO8:GP8" si="36">SUM(GO9:GO24)</f>
        <v>0</v>
      </c>
      <c r="GP8" s="53">
        <f t="shared" si="36"/>
        <v>0</v>
      </c>
      <c r="GQ8" s="53">
        <f t="shared" ref="GQ8" si="37">SUM(GQ9:GQ24)</f>
        <v>0</v>
      </c>
      <c r="GR8" s="53">
        <f t="shared" ref="GR8" si="38">SUM(GR9:GR24)</f>
        <v>0</v>
      </c>
      <c r="GS8" s="53">
        <f t="shared" ref="GS8" si="39">SUM(GS9:GS24)</f>
        <v>0</v>
      </c>
      <c r="GT8" s="53">
        <f>SUM(GT9:GT24)</f>
        <v>1476</v>
      </c>
    </row>
    <row r="9" spans="1:202" ht="15.75" thickBot="1" x14ac:dyDescent="0.3">
      <c r="A9" s="91" t="s">
        <v>22</v>
      </c>
      <c r="B9" s="93" t="s">
        <v>23</v>
      </c>
      <c r="C9" s="12">
        <v>2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48">
        <v>2</v>
      </c>
      <c r="L9" s="48">
        <v>2</v>
      </c>
      <c r="M9" s="48">
        <v>2</v>
      </c>
      <c r="N9" s="48">
        <v>2</v>
      </c>
      <c r="O9" s="12">
        <v>2</v>
      </c>
      <c r="P9" s="48">
        <v>2</v>
      </c>
      <c r="Q9" s="48">
        <v>2</v>
      </c>
      <c r="R9" s="48">
        <v>2</v>
      </c>
      <c r="S9" s="48">
        <v>2</v>
      </c>
      <c r="T9" s="46" t="s">
        <v>21</v>
      </c>
      <c r="U9" s="46" t="s">
        <v>21</v>
      </c>
      <c r="V9" s="48">
        <v>2</v>
      </c>
      <c r="W9" s="48">
        <v>2</v>
      </c>
      <c r="X9" s="48">
        <v>2</v>
      </c>
      <c r="Y9" s="48">
        <v>2</v>
      </c>
      <c r="Z9" s="48">
        <v>2</v>
      </c>
      <c r="AA9" s="48">
        <v>2</v>
      </c>
      <c r="AB9" s="48">
        <v>2</v>
      </c>
      <c r="AC9" s="48">
        <v>2</v>
      </c>
      <c r="AD9" s="48">
        <v>2</v>
      </c>
      <c r="AE9" s="48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2</v>
      </c>
      <c r="AP9" s="12">
        <v>2</v>
      </c>
      <c r="AQ9" s="12">
        <v>2</v>
      </c>
      <c r="AR9" s="52">
        <v>18</v>
      </c>
      <c r="AS9" s="52"/>
      <c r="AT9" s="46" t="s">
        <v>21</v>
      </c>
      <c r="AU9" s="46" t="s">
        <v>21</v>
      </c>
      <c r="AV9" s="46" t="s">
        <v>21</v>
      </c>
      <c r="AW9" s="46" t="s">
        <v>21</v>
      </c>
      <c r="AX9" s="46" t="s">
        <v>21</v>
      </c>
      <c r="AY9" s="46" t="s">
        <v>21</v>
      </c>
      <c r="AZ9" s="46" t="s">
        <v>21</v>
      </c>
      <c r="BA9" s="46" t="s">
        <v>21</v>
      </c>
      <c r="BB9" s="46" t="s">
        <v>21</v>
      </c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63"/>
      <c r="BT9" s="46" t="s">
        <v>21</v>
      </c>
      <c r="BU9" s="46" t="s">
        <v>21</v>
      </c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49"/>
      <c r="CK9" s="49"/>
      <c r="CL9" s="49"/>
      <c r="CM9" s="49"/>
      <c r="CN9" s="49"/>
      <c r="CO9" s="49"/>
      <c r="CP9" s="49"/>
      <c r="CQ9" s="50"/>
      <c r="CR9" s="50"/>
      <c r="CS9" s="52"/>
      <c r="CT9" s="46" t="s">
        <v>21</v>
      </c>
      <c r="CU9" s="46" t="s">
        <v>21</v>
      </c>
      <c r="CV9" s="46" t="s">
        <v>21</v>
      </c>
      <c r="CW9" s="46" t="s">
        <v>21</v>
      </c>
      <c r="CX9" s="46" t="s">
        <v>21</v>
      </c>
      <c r="CY9" s="46" t="s">
        <v>21</v>
      </c>
      <c r="CZ9" s="46" t="s">
        <v>21</v>
      </c>
      <c r="DA9" s="46" t="s">
        <v>21</v>
      </c>
      <c r="DB9" s="46" t="s">
        <v>21</v>
      </c>
      <c r="DC9" s="12"/>
      <c r="DD9" s="49"/>
      <c r="DE9" s="49"/>
      <c r="DF9" s="49"/>
      <c r="DG9" s="49"/>
      <c r="DH9" s="49"/>
      <c r="DI9" s="49"/>
      <c r="DJ9" s="49"/>
      <c r="DK9" s="49"/>
      <c r="DL9" s="49"/>
      <c r="DM9" s="50"/>
      <c r="DN9" s="50"/>
      <c r="DO9" s="50"/>
      <c r="DP9" s="50"/>
      <c r="DQ9" s="50"/>
      <c r="DR9" s="73"/>
      <c r="DS9" s="47"/>
      <c r="DT9" s="46" t="s">
        <v>21</v>
      </c>
      <c r="DU9" s="46" t="s">
        <v>21</v>
      </c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51"/>
      <c r="EM9" s="51"/>
      <c r="EN9" s="51"/>
      <c r="EO9" s="77"/>
      <c r="EP9" s="77"/>
      <c r="EQ9" s="77"/>
      <c r="ER9" s="77"/>
      <c r="ES9" s="52"/>
      <c r="ET9" s="46" t="s">
        <v>21</v>
      </c>
      <c r="EU9" s="46" t="s">
        <v>21</v>
      </c>
      <c r="EV9" s="46" t="s">
        <v>21</v>
      </c>
      <c r="EW9" s="46" t="s">
        <v>21</v>
      </c>
      <c r="EX9" s="46" t="s">
        <v>21</v>
      </c>
      <c r="EY9" s="46" t="s">
        <v>21</v>
      </c>
      <c r="EZ9" s="46" t="s">
        <v>21</v>
      </c>
      <c r="FA9" s="46" t="s">
        <v>21</v>
      </c>
      <c r="FB9" s="46"/>
      <c r="FC9" s="12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77"/>
      <c r="FP9" s="77"/>
      <c r="FQ9" s="77"/>
      <c r="FR9" s="78"/>
      <c r="FS9" s="47"/>
      <c r="FT9" s="46" t="s">
        <v>21</v>
      </c>
      <c r="FU9" s="46" t="s">
        <v>21</v>
      </c>
      <c r="FV9" s="12"/>
      <c r="FW9" s="12"/>
      <c r="FX9" s="12"/>
      <c r="FY9" s="12"/>
      <c r="FZ9" s="12"/>
      <c r="GA9" s="12"/>
      <c r="GB9" s="12"/>
      <c r="GC9" s="49"/>
      <c r="GD9" s="49"/>
      <c r="GE9" s="15"/>
      <c r="GF9" s="15"/>
      <c r="GG9" s="15"/>
      <c r="GH9" s="15"/>
      <c r="GI9" s="52"/>
      <c r="GJ9" s="82"/>
      <c r="GK9" s="82"/>
      <c r="GL9" s="82"/>
      <c r="GM9" s="82"/>
      <c r="GN9" s="84"/>
      <c r="GO9" s="84"/>
      <c r="GP9" s="84"/>
      <c r="GQ9" s="84"/>
      <c r="GR9" s="84"/>
      <c r="GS9" s="84"/>
      <c r="GT9" s="45">
        <f>SUM(C9:S9,V9:AS9,BC9:BS9,BV9:CS9,DC9:DS9,DV9:ET9,FC9:FS9,FV9:GB9)</f>
        <v>96</v>
      </c>
    </row>
    <row r="10" spans="1:202" ht="15.75" thickBot="1" x14ac:dyDescent="0.3">
      <c r="A10" s="91" t="s">
        <v>24</v>
      </c>
      <c r="B10" s="93" t="s">
        <v>25</v>
      </c>
      <c r="C10" s="12">
        <v>2</v>
      </c>
      <c r="D10" s="12">
        <v>2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48">
        <v>2</v>
      </c>
      <c r="L10" s="48">
        <v>2</v>
      </c>
      <c r="M10" s="48">
        <v>2</v>
      </c>
      <c r="N10" s="48">
        <v>2</v>
      </c>
      <c r="O10" s="12">
        <v>2</v>
      </c>
      <c r="P10" s="48">
        <v>2</v>
      </c>
      <c r="Q10" s="48">
        <v>2</v>
      </c>
      <c r="R10" s="48">
        <v>2</v>
      </c>
      <c r="S10" s="48">
        <v>2</v>
      </c>
      <c r="T10" s="46" t="s">
        <v>21</v>
      </c>
      <c r="U10" s="46" t="s">
        <v>21</v>
      </c>
      <c r="V10" s="48">
        <v>4</v>
      </c>
      <c r="W10" s="48">
        <v>2</v>
      </c>
      <c r="X10" s="48">
        <v>4</v>
      </c>
      <c r="Y10" s="48">
        <v>2</v>
      </c>
      <c r="Z10" s="48">
        <v>4</v>
      </c>
      <c r="AA10" s="48">
        <v>2</v>
      </c>
      <c r="AB10" s="48">
        <v>4</v>
      </c>
      <c r="AC10" s="48">
        <v>2</v>
      </c>
      <c r="AD10" s="48">
        <v>4</v>
      </c>
      <c r="AE10" s="48">
        <v>2</v>
      </c>
      <c r="AF10" s="12">
        <v>4</v>
      </c>
      <c r="AG10" s="12">
        <v>2</v>
      </c>
      <c r="AH10" s="12">
        <v>4</v>
      </c>
      <c r="AI10" s="12">
        <v>2</v>
      </c>
      <c r="AJ10" s="12">
        <v>4</v>
      </c>
      <c r="AK10" s="12">
        <v>2</v>
      </c>
      <c r="AL10" s="12">
        <v>4</v>
      </c>
      <c r="AM10" s="12">
        <v>2</v>
      </c>
      <c r="AN10" s="12">
        <v>4</v>
      </c>
      <c r="AO10" s="12">
        <v>2</v>
      </c>
      <c r="AP10" s="12">
        <v>4</v>
      </c>
      <c r="AQ10" s="12">
        <v>2</v>
      </c>
      <c r="AR10" s="52"/>
      <c r="AS10" s="52"/>
      <c r="AT10" s="46" t="s">
        <v>21</v>
      </c>
      <c r="AU10" s="46" t="s">
        <v>21</v>
      </c>
      <c r="AV10" s="46" t="s">
        <v>21</v>
      </c>
      <c r="AW10" s="46" t="s">
        <v>21</v>
      </c>
      <c r="AX10" s="46" t="s">
        <v>21</v>
      </c>
      <c r="AY10" s="46" t="s">
        <v>21</v>
      </c>
      <c r="AZ10" s="46" t="s">
        <v>21</v>
      </c>
      <c r="BA10" s="46" t="s">
        <v>21</v>
      </c>
      <c r="BB10" s="46" t="s">
        <v>21</v>
      </c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63"/>
      <c r="BT10" s="46" t="s">
        <v>21</v>
      </c>
      <c r="BU10" s="46" t="s">
        <v>21</v>
      </c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49"/>
      <c r="CK10" s="49"/>
      <c r="CL10" s="49"/>
      <c r="CM10" s="49"/>
      <c r="CN10" s="49"/>
      <c r="CO10" s="49"/>
      <c r="CP10" s="49"/>
      <c r="CQ10" s="50"/>
      <c r="CR10" s="50"/>
      <c r="CS10" s="52"/>
      <c r="CT10" s="46" t="s">
        <v>21</v>
      </c>
      <c r="CU10" s="46" t="s">
        <v>21</v>
      </c>
      <c r="CV10" s="46" t="s">
        <v>21</v>
      </c>
      <c r="CW10" s="46" t="s">
        <v>21</v>
      </c>
      <c r="CX10" s="46" t="s">
        <v>21</v>
      </c>
      <c r="CY10" s="46" t="s">
        <v>21</v>
      </c>
      <c r="CZ10" s="46" t="s">
        <v>21</v>
      </c>
      <c r="DA10" s="46" t="s">
        <v>21</v>
      </c>
      <c r="DB10" s="46" t="s">
        <v>21</v>
      </c>
      <c r="DC10" s="12"/>
      <c r="DD10" s="49"/>
      <c r="DE10" s="49"/>
      <c r="DF10" s="49"/>
      <c r="DG10" s="49"/>
      <c r="DH10" s="49"/>
      <c r="DI10" s="49"/>
      <c r="DJ10" s="49"/>
      <c r="DK10" s="49"/>
      <c r="DL10" s="49"/>
      <c r="DM10" s="50"/>
      <c r="DN10" s="50"/>
      <c r="DO10" s="50"/>
      <c r="DP10" s="50"/>
      <c r="DQ10" s="50"/>
      <c r="DR10" s="50"/>
      <c r="DS10" s="52"/>
      <c r="DT10" s="46" t="s">
        <v>21</v>
      </c>
      <c r="DU10" s="46" t="s">
        <v>21</v>
      </c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51"/>
      <c r="EM10" s="51"/>
      <c r="EN10" s="51"/>
      <c r="EO10" s="77"/>
      <c r="EP10" s="77"/>
      <c r="EQ10" s="77"/>
      <c r="ER10" s="77"/>
      <c r="ES10" s="52"/>
      <c r="ET10" s="46" t="s">
        <v>21</v>
      </c>
      <c r="EU10" s="46" t="s">
        <v>21</v>
      </c>
      <c r="EV10" s="46" t="s">
        <v>21</v>
      </c>
      <c r="EW10" s="46" t="s">
        <v>21</v>
      </c>
      <c r="EX10" s="46" t="s">
        <v>21</v>
      </c>
      <c r="EY10" s="46" t="s">
        <v>21</v>
      </c>
      <c r="EZ10" s="46" t="s">
        <v>21</v>
      </c>
      <c r="FA10" s="46" t="s">
        <v>21</v>
      </c>
      <c r="FB10" s="46"/>
      <c r="FC10" s="12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77"/>
      <c r="FP10" s="77"/>
      <c r="FQ10" s="77"/>
      <c r="FR10" s="77"/>
      <c r="FS10" s="52"/>
      <c r="FT10" s="46" t="s">
        <v>21</v>
      </c>
      <c r="FU10" s="46" t="s">
        <v>21</v>
      </c>
      <c r="FV10" s="12"/>
      <c r="FW10" s="12"/>
      <c r="FX10" s="12"/>
      <c r="FY10" s="12"/>
      <c r="FZ10" s="12"/>
      <c r="GA10" s="12"/>
      <c r="GB10" s="12"/>
      <c r="GC10" s="49"/>
      <c r="GD10" s="49"/>
      <c r="GE10" s="15"/>
      <c r="GF10" s="15"/>
      <c r="GG10" s="15"/>
      <c r="GH10" s="55"/>
      <c r="GI10" s="52"/>
      <c r="GJ10" s="82"/>
      <c r="GK10" s="82"/>
      <c r="GL10" s="82"/>
      <c r="GM10" s="82"/>
      <c r="GN10" s="84"/>
      <c r="GO10" s="84"/>
      <c r="GP10" s="84"/>
      <c r="GQ10" s="84"/>
      <c r="GR10" s="84"/>
      <c r="GS10" s="84"/>
      <c r="GT10" s="45">
        <f t="shared" ref="GT10:GT24" si="40">SUM(C10:S10,V10:AS10,BC10:BS10,BV10:CS10,DC10:DS10,DV10:ET10,FC10:FS10,FV10:GB10)</f>
        <v>100</v>
      </c>
    </row>
    <row r="11" spans="1:202" ht="15.75" thickBot="1" x14ac:dyDescent="0.3">
      <c r="A11" s="91" t="s">
        <v>26</v>
      </c>
      <c r="B11" s="94" t="s">
        <v>27</v>
      </c>
      <c r="C11" s="12">
        <v>6</v>
      </c>
      <c r="D11" s="12">
        <v>6</v>
      </c>
      <c r="E11" s="12">
        <v>6</v>
      </c>
      <c r="F11" s="12">
        <v>6</v>
      </c>
      <c r="G11" s="12">
        <v>6</v>
      </c>
      <c r="H11" s="12">
        <v>6</v>
      </c>
      <c r="I11" s="12">
        <v>6</v>
      </c>
      <c r="J11" s="12">
        <v>6</v>
      </c>
      <c r="K11" s="12">
        <v>6</v>
      </c>
      <c r="L11" s="12">
        <v>6</v>
      </c>
      <c r="M11" s="12">
        <v>6</v>
      </c>
      <c r="N11" s="12">
        <v>6</v>
      </c>
      <c r="O11" s="12">
        <v>6</v>
      </c>
      <c r="P11" s="12">
        <v>6</v>
      </c>
      <c r="Q11" s="12">
        <v>6</v>
      </c>
      <c r="R11" s="12">
        <v>6</v>
      </c>
      <c r="S11" s="12">
        <v>6</v>
      </c>
      <c r="T11" s="46" t="s">
        <v>21</v>
      </c>
      <c r="U11" s="46" t="s">
        <v>21</v>
      </c>
      <c r="V11" s="48">
        <v>8</v>
      </c>
      <c r="W11" s="48">
        <v>6</v>
      </c>
      <c r="X11" s="48">
        <v>8</v>
      </c>
      <c r="Y11" s="48">
        <v>6</v>
      </c>
      <c r="Z11" s="48">
        <v>8</v>
      </c>
      <c r="AA11" s="48">
        <v>6</v>
      </c>
      <c r="AB11" s="48">
        <v>8</v>
      </c>
      <c r="AC11" s="48">
        <v>6</v>
      </c>
      <c r="AD11" s="48">
        <v>8</v>
      </c>
      <c r="AE11" s="48">
        <v>6</v>
      </c>
      <c r="AF11" s="12">
        <v>8</v>
      </c>
      <c r="AG11" s="12">
        <v>6</v>
      </c>
      <c r="AH11" s="12">
        <v>8</v>
      </c>
      <c r="AI11" s="12">
        <v>6</v>
      </c>
      <c r="AJ11" s="12">
        <v>8</v>
      </c>
      <c r="AK11" s="12">
        <v>6</v>
      </c>
      <c r="AL11" s="12">
        <v>8</v>
      </c>
      <c r="AM11" s="12">
        <v>6</v>
      </c>
      <c r="AN11" s="12">
        <v>8</v>
      </c>
      <c r="AO11" s="12">
        <v>6</v>
      </c>
      <c r="AP11" s="12">
        <v>8</v>
      </c>
      <c r="AQ11" s="12">
        <v>6</v>
      </c>
      <c r="AR11" s="52">
        <v>18</v>
      </c>
      <c r="AS11" s="52"/>
      <c r="AT11" s="46" t="s">
        <v>21</v>
      </c>
      <c r="AU11" s="46" t="s">
        <v>21</v>
      </c>
      <c r="AV11" s="46" t="s">
        <v>21</v>
      </c>
      <c r="AW11" s="46" t="s">
        <v>21</v>
      </c>
      <c r="AX11" s="46" t="s">
        <v>21</v>
      </c>
      <c r="AY11" s="46" t="s">
        <v>21</v>
      </c>
      <c r="AZ11" s="46" t="s">
        <v>21</v>
      </c>
      <c r="BA11" s="46" t="s">
        <v>21</v>
      </c>
      <c r="BB11" s="46" t="s">
        <v>21</v>
      </c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63"/>
      <c r="BT11" s="46" t="s">
        <v>21</v>
      </c>
      <c r="BU11" s="46" t="s">
        <v>21</v>
      </c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49"/>
      <c r="CK11" s="49"/>
      <c r="CL11" s="49"/>
      <c r="CM11" s="49"/>
      <c r="CN11" s="49"/>
      <c r="CO11" s="49"/>
      <c r="CP11" s="49"/>
      <c r="CQ11" s="50"/>
      <c r="CR11" s="50"/>
      <c r="CS11" s="52"/>
      <c r="CT11" s="46" t="s">
        <v>21</v>
      </c>
      <c r="CU11" s="46" t="s">
        <v>21</v>
      </c>
      <c r="CV11" s="46" t="s">
        <v>21</v>
      </c>
      <c r="CW11" s="46" t="s">
        <v>21</v>
      </c>
      <c r="CX11" s="46" t="s">
        <v>21</v>
      </c>
      <c r="CY11" s="46" t="s">
        <v>21</v>
      </c>
      <c r="CZ11" s="46" t="s">
        <v>21</v>
      </c>
      <c r="DA11" s="46" t="s">
        <v>21</v>
      </c>
      <c r="DB11" s="46" t="s">
        <v>21</v>
      </c>
      <c r="DC11" s="12"/>
      <c r="DD11" s="49"/>
      <c r="DE11" s="49"/>
      <c r="DF11" s="49"/>
      <c r="DG11" s="49"/>
      <c r="DH11" s="49"/>
      <c r="DI11" s="49"/>
      <c r="DJ11" s="49"/>
      <c r="DK11" s="49"/>
      <c r="DL11" s="49"/>
      <c r="DM11" s="50"/>
      <c r="DN11" s="50"/>
      <c r="DO11" s="50"/>
      <c r="DP11" s="50"/>
      <c r="DQ11" s="50"/>
      <c r="DR11" s="73"/>
      <c r="DS11" s="47"/>
      <c r="DT11" s="46" t="s">
        <v>21</v>
      </c>
      <c r="DU11" s="46" t="s">
        <v>21</v>
      </c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51"/>
      <c r="EM11" s="51"/>
      <c r="EN11" s="51"/>
      <c r="EO11" s="77"/>
      <c r="EP11" s="77"/>
      <c r="EQ11" s="77"/>
      <c r="ER11" s="77"/>
      <c r="ES11" s="52"/>
      <c r="ET11" s="46" t="s">
        <v>21</v>
      </c>
      <c r="EU11" s="46" t="s">
        <v>21</v>
      </c>
      <c r="EV11" s="46" t="s">
        <v>21</v>
      </c>
      <c r="EW11" s="46" t="s">
        <v>21</v>
      </c>
      <c r="EX11" s="46" t="s">
        <v>21</v>
      </c>
      <c r="EY11" s="46" t="s">
        <v>21</v>
      </c>
      <c r="EZ11" s="46" t="s">
        <v>21</v>
      </c>
      <c r="FA11" s="46" t="s">
        <v>21</v>
      </c>
      <c r="FB11" s="46"/>
      <c r="FC11" s="12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77"/>
      <c r="FP11" s="77"/>
      <c r="FQ11" s="77"/>
      <c r="FR11" s="78"/>
      <c r="FS11" s="47"/>
      <c r="FT11" s="46" t="s">
        <v>21</v>
      </c>
      <c r="FU11" s="46" t="s">
        <v>21</v>
      </c>
      <c r="FV11" s="12"/>
      <c r="FW11" s="12"/>
      <c r="FX11" s="12"/>
      <c r="FY11" s="12"/>
      <c r="FZ11" s="12"/>
      <c r="GA11" s="12"/>
      <c r="GB11" s="12"/>
      <c r="GC11" s="49"/>
      <c r="GD11" s="49"/>
      <c r="GE11" s="15"/>
      <c r="GF11" s="15"/>
      <c r="GG11" s="15"/>
      <c r="GH11" s="15"/>
      <c r="GI11" s="52"/>
      <c r="GJ11" s="82"/>
      <c r="GK11" s="82"/>
      <c r="GL11" s="82"/>
      <c r="GM11" s="82"/>
      <c r="GN11" s="84"/>
      <c r="GO11" s="84"/>
      <c r="GP11" s="84"/>
      <c r="GQ11" s="84"/>
      <c r="GR11" s="84"/>
      <c r="GS11" s="84"/>
      <c r="GT11" s="45">
        <f t="shared" si="40"/>
        <v>274</v>
      </c>
    </row>
    <row r="12" spans="1:202" ht="15.75" thickBot="1" x14ac:dyDescent="0.3">
      <c r="A12" s="91" t="s">
        <v>28</v>
      </c>
      <c r="B12" s="93" t="s">
        <v>29</v>
      </c>
      <c r="C12" s="12">
        <v>2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48">
        <v>2</v>
      </c>
      <c r="L12" s="48">
        <v>2</v>
      </c>
      <c r="M12" s="48">
        <v>2</v>
      </c>
      <c r="N12" s="48">
        <v>2</v>
      </c>
      <c r="O12" s="12">
        <v>2</v>
      </c>
      <c r="P12" s="48">
        <v>2</v>
      </c>
      <c r="Q12" s="48">
        <v>2</v>
      </c>
      <c r="R12" s="48">
        <v>2</v>
      </c>
      <c r="S12" s="48">
        <v>2</v>
      </c>
      <c r="T12" s="46" t="s">
        <v>21</v>
      </c>
      <c r="U12" s="46" t="s">
        <v>21</v>
      </c>
      <c r="V12" s="48">
        <v>2</v>
      </c>
      <c r="W12" s="48">
        <v>2</v>
      </c>
      <c r="X12" s="48">
        <v>2</v>
      </c>
      <c r="Y12" s="48">
        <v>2</v>
      </c>
      <c r="Z12" s="48">
        <v>2</v>
      </c>
      <c r="AA12" s="48">
        <v>2</v>
      </c>
      <c r="AB12" s="48">
        <v>2</v>
      </c>
      <c r="AC12" s="48">
        <v>2</v>
      </c>
      <c r="AD12" s="48">
        <v>2</v>
      </c>
      <c r="AE12" s="48">
        <v>2</v>
      </c>
      <c r="AF12" s="48">
        <v>2</v>
      </c>
      <c r="AG12" s="48">
        <v>2</v>
      </c>
      <c r="AH12" s="48">
        <v>2</v>
      </c>
      <c r="AI12" s="48">
        <v>2</v>
      </c>
      <c r="AJ12" s="48">
        <v>2</v>
      </c>
      <c r="AK12" s="48">
        <v>2</v>
      </c>
      <c r="AL12" s="48">
        <v>2</v>
      </c>
      <c r="AM12" s="48">
        <v>2</v>
      </c>
      <c r="AN12" s="48">
        <v>2</v>
      </c>
      <c r="AO12" s="48">
        <v>2</v>
      </c>
      <c r="AP12" s="48">
        <v>2</v>
      </c>
      <c r="AQ12" s="48">
        <v>2</v>
      </c>
      <c r="AR12" s="52"/>
      <c r="AS12" s="52"/>
      <c r="AT12" s="46" t="s">
        <v>21</v>
      </c>
      <c r="AU12" s="46" t="s">
        <v>21</v>
      </c>
      <c r="AV12" s="46" t="s">
        <v>21</v>
      </c>
      <c r="AW12" s="46" t="s">
        <v>21</v>
      </c>
      <c r="AX12" s="46" t="s">
        <v>21</v>
      </c>
      <c r="AY12" s="46" t="s">
        <v>21</v>
      </c>
      <c r="AZ12" s="46" t="s">
        <v>21</v>
      </c>
      <c r="BA12" s="46" t="s">
        <v>21</v>
      </c>
      <c r="BB12" s="46" t="s">
        <v>21</v>
      </c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63"/>
      <c r="BT12" s="46" t="s">
        <v>21</v>
      </c>
      <c r="BU12" s="46" t="s">
        <v>21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49"/>
      <c r="CK12" s="49"/>
      <c r="CL12" s="49"/>
      <c r="CM12" s="49"/>
      <c r="CN12" s="49"/>
      <c r="CO12" s="49"/>
      <c r="CP12" s="49"/>
      <c r="CQ12" s="50"/>
      <c r="CR12" s="50"/>
      <c r="CS12" s="52"/>
      <c r="CT12" s="46" t="s">
        <v>21</v>
      </c>
      <c r="CU12" s="46" t="s">
        <v>21</v>
      </c>
      <c r="CV12" s="46" t="s">
        <v>21</v>
      </c>
      <c r="CW12" s="46" t="s">
        <v>21</v>
      </c>
      <c r="CX12" s="46" t="s">
        <v>21</v>
      </c>
      <c r="CY12" s="46" t="s">
        <v>21</v>
      </c>
      <c r="CZ12" s="46" t="s">
        <v>21</v>
      </c>
      <c r="DA12" s="46" t="s">
        <v>21</v>
      </c>
      <c r="DB12" s="46" t="s">
        <v>21</v>
      </c>
      <c r="DC12" s="12"/>
      <c r="DD12" s="49"/>
      <c r="DE12" s="49"/>
      <c r="DF12" s="49"/>
      <c r="DG12" s="49"/>
      <c r="DH12" s="49"/>
      <c r="DI12" s="49"/>
      <c r="DJ12" s="49"/>
      <c r="DK12" s="49"/>
      <c r="DL12" s="49"/>
      <c r="DM12" s="50"/>
      <c r="DN12" s="50"/>
      <c r="DO12" s="50"/>
      <c r="DP12" s="50"/>
      <c r="DQ12" s="50"/>
      <c r="DR12" s="50"/>
      <c r="DS12" s="52"/>
      <c r="DT12" s="46" t="s">
        <v>21</v>
      </c>
      <c r="DU12" s="46" t="s">
        <v>21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51"/>
      <c r="EM12" s="51"/>
      <c r="EN12" s="51"/>
      <c r="EO12" s="77"/>
      <c r="EP12" s="77"/>
      <c r="EQ12" s="77"/>
      <c r="ER12" s="77"/>
      <c r="ES12" s="52"/>
      <c r="ET12" s="46" t="s">
        <v>21</v>
      </c>
      <c r="EU12" s="46" t="s">
        <v>21</v>
      </c>
      <c r="EV12" s="46" t="s">
        <v>21</v>
      </c>
      <c r="EW12" s="46" t="s">
        <v>21</v>
      </c>
      <c r="EX12" s="46" t="s">
        <v>21</v>
      </c>
      <c r="EY12" s="46" t="s">
        <v>21</v>
      </c>
      <c r="EZ12" s="46" t="s">
        <v>21</v>
      </c>
      <c r="FA12" s="46" t="s">
        <v>21</v>
      </c>
      <c r="FB12" s="46"/>
      <c r="FC12" s="12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77"/>
      <c r="FP12" s="77"/>
      <c r="FQ12" s="77"/>
      <c r="FR12" s="77"/>
      <c r="FS12" s="52"/>
      <c r="FT12" s="46" t="s">
        <v>21</v>
      </c>
      <c r="FU12" s="46" t="s">
        <v>21</v>
      </c>
      <c r="FV12" s="12"/>
      <c r="FW12" s="12"/>
      <c r="FX12" s="12"/>
      <c r="FY12" s="12"/>
      <c r="FZ12" s="12"/>
      <c r="GA12" s="12"/>
      <c r="GB12" s="12"/>
      <c r="GC12" s="49"/>
      <c r="GD12" s="49"/>
      <c r="GE12" s="15"/>
      <c r="GF12" s="15"/>
      <c r="GG12" s="15"/>
      <c r="GH12" s="15"/>
      <c r="GI12" s="52"/>
      <c r="GJ12" s="82"/>
      <c r="GK12" s="82"/>
      <c r="GL12" s="82"/>
      <c r="GM12" s="82"/>
      <c r="GN12" s="84"/>
      <c r="GO12" s="84"/>
      <c r="GP12" s="84"/>
      <c r="GQ12" s="84"/>
      <c r="GR12" s="84"/>
      <c r="GS12" s="84"/>
      <c r="GT12" s="45">
        <f t="shared" si="40"/>
        <v>78</v>
      </c>
    </row>
    <row r="13" spans="1:202" ht="15.75" thickBot="1" x14ac:dyDescent="0.3">
      <c r="A13" s="91" t="s">
        <v>30</v>
      </c>
      <c r="B13" s="93" t="s">
        <v>31</v>
      </c>
      <c r="C13" s="12">
        <v>2</v>
      </c>
      <c r="D13" s="12">
        <v>4</v>
      </c>
      <c r="E13" s="12">
        <v>2</v>
      </c>
      <c r="F13" s="12">
        <v>4</v>
      </c>
      <c r="G13" s="12">
        <v>2</v>
      </c>
      <c r="H13" s="12">
        <v>4</v>
      </c>
      <c r="I13" s="12">
        <v>2</v>
      </c>
      <c r="J13" s="12">
        <v>4</v>
      </c>
      <c r="K13" s="48">
        <v>2</v>
      </c>
      <c r="L13" s="48">
        <v>4</v>
      </c>
      <c r="M13" s="48">
        <v>2</v>
      </c>
      <c r="N13" s="48">
        <v>4</v>
      </c>
      <c r="O13" s="12">
        <v>2</v>
      </c>
      <c r="P13" s="48">
        <v>4</v>
      </c>
      <c r="Q13" s="48">
        <v>2</v>
      </c>
      <c r="R13" s="48">
        <v>4</v>
      </c>
      <c r="S13" s="48">
        <v>3</v>
      </c>
      <c r="T13" s="46" t="s">
        <v>21</v>
      </c>
      <c r="U13" s="46" t="s">
        <v>21</v>
      </c>
      <c r="V13" s="48">
        <v>2</v>
      </c>
      <c r="W13" s="48">
        <v>4</v>
      </c>
      <c r="X13" s="48">
        <v>2</v>
      </c>
      <c r="Y13" s="48">
        <v>4</v>
      </c>
      <c r="Z13" s="48">
        <v>2</v>
      </c>
      <c r="AA13" s="48">
        <v>4</v>
      </c>
      <c r="AB13" s="48">
        <v>2</v>
      </c>
      <c r="AC13" s="48">
        <v>4</v>
      </c>
      <c r="AD13" s="48">
        <v>2</v>
      </c>
      <c r="AE13" s="48">
        <v>4</v>
      </c>
      <c r="AF13" s="12">
        <v>2</v>
      </c>
      <c r="AG13" s="12">
        <v>4</v>
      </c>
      <c r="AH13" s="12">
        <v>2</v>
      </c>
      <c r="AI13" s="12">
        <v>4</v>
      </c>
      <c r="AJ13" s="12">
        <v>2</v>
      </c>
      <c r="AK13" s="12">
        <v>4</v>
      </c>
      <c r="AL13" s="12">
        <v>2</v>
      </c>
      <c r="AM13" s="12">
        <v>4</v>
      </c>
      <c r="AN13" s="12">
        <v>2</v>
      </c>
      <c r="AO13" s="12">
        <v>4</v>
      </c>
      <c r="AP13" s="12">
        <v>2</v>
      </c>
      <c r="AQ13" s="12">
        <v>4</v>
      </c>
      <c r="AR13" s="52"/>
      <c r="AS13" s="52">
        <v>18</v>
      </c>
      <c r="AT13" s="46" t="s">
        <v>21</v>
      </c>
      <c r="AU13" s="46" t="s">
        <v>21</v>
      </c>
      <c r="AV13" s="46" t="s">
        <v>21</v>
      </c>
      <c r="AW13" s="46" t="s">
        <v>21</v>
      </c>
      <c r="AX13" s="46" t="s">
        <v>21</v>
      </c>
      <c r="AY13" s="46" t="s">
        <v>21</v>
      </c>
      <c r="AZ13" s="46" t="s">
        <v>21</v>
      </c>
      <c r="BA13" s="46" t="s">
        <v>21</v>
      </c>
      <c r="BB13" s="46" t="s">
        <v>21</v>
      </c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63"/>
      <c r="BT13" s="46" t="s">
        <v>21</v>
      </c>
      <c r="BU13" s="46" t="s">
        <v>21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49"/>
      <c r="CK13" s="49"/>
      <c r="CL13" s="49"/>
      <c r="CM13" s="49"/>
      <c r="CN13" s="49"/>
      <c r="CO13" s="49"/>
      <c r="CP13" s="49"/>
      <c r="CQ13" s="50"/>
      <c r="CR13" s="50"/>
      <c r="CS13" s="52"/>
      <c r="CT13" s="46" t="s">
        <v>21</v>
      </c>
      <c r="CU13" s="46" t="s">
        <v>21</v>
      </c>
      <c r="CV13" s="46" t="s">
        <v>21</v>
      </c>
      <c r="CW13" s="46" t="s">
        <v>21</v>
      </c>
      <c r="CX13" s="46" t="s">
        <v>21</v>
      </c>
      <c r="CY13" s="46" t="s">
        <v>21</v>
      </c>
      <c r="CZ13" s="46" t="s">
        <v>21</v>
      </c>
      <c r="DA13" s="46" t="s">
        <v>21</v>
      </c>
      <c r="DB13" s="46" t="s">
        <v>21</v>
      </c>
      <c r="DC13" s="12"/>
      <c r="DD13" s="49"/>
      <c r="DE13" s="49"/>
      <c r="DF13" s="49"/>
      <c r="DG13" s="49"/>
      <c r="DH13" s="49"/>
      <c r="DI13" s="49"/>
      <c r="DJ13" s="49"/>
      <c r="DK13" s="49"/>
      <c r="DL13" s="49"/>
      <c r="DM13" s="50"/>
      <c r="DN13" s="50"/>
      <c r="DO13" s="50"/>
      <c r="DP13" s="50"/>
      <c r="DQ13" s="50"/>
      <c r="DR13" s="73"/>
      <c r="DS13" s="47"/>
      <c r="DT13" s="46" t="s">
        <v>21</v>
      </c>
      <c r="DU13" s="46" t="s">
        <v>21</v>
      </c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51"/>
      <c r="EM13" s="51"/>
      <c r="EN13" s="51"/>
      <c r="EO13" s="77"/>
      <c r="EP13" s="77"/>
      <c r="EQ13" s="77"/>
      <c r="ER13" s="77"/>
      <c r="ES13" s="52"/>
      <c r="ET13" s="46" t="s">
        <v>21</v>
      </c>
      <c r="EU13" s="46" t="s">
        <v>21</v>
      </c>
      <c r="EV13" s="46" t="s">
        <v>21</v>
      </c>
      <c r="EW13" s="46" t="s">
        <v>21</v>
      </c>
      <c r="EX13" s="46" t="s">
        <v>21</v>
      </c>
      <c r="EY13" s="46" t="s">
        <v>21</v>
      </c>
      <c r="EZ13" s="46" t="s">
        <v>21</v>
      </c>
      <c r="FA13" s="46" t="s">
        <v>21</v>
      </c>
      <c r="FB13" s="46"/>
      <c r="FC13" s="12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77"/>
      <c r="FP13" s="77"/>
      <c r="FQ13" s="77"/>
      <c r="FR13" s="78"/>
      <c r="FS13" s="47"/>
      <c r="FT13" s="46" t="s">
        <v>21</v>
      </c>
      <c r="FU13" s="46" t="s">
        <v>21</v>
      </c>
      <c r="FV13" s="12"/>
      <c r="FW13" s="12"/>
      <c r="FX13" s="12"/>
      <c r="FY13" s="12"/>
      <c r="FZ13" s="56"/>
      <c r="GA13" s="12"/>
      <c r="GB13" s="12"/>
      <c r="GC13" s="49"/>
      <c r="GD13" s="49"/>
      <c r="GE13" s="15"/>
      <c r="GF13" s="15"/>
      <c r="GG13" s="15"/>
      <c r="GH13" s="15"/>
      <c r="GI13" s="52"/>
      <c r="GJ13" s="82"/>
      <c r="GK13" s="82"/>
      <c r="GL13" s="82"/>
      <c r="GM13" s="82"/>
      <c r="GN13" s="84"/>
      <c r="GO13" s="84"/>
      <c r="GP13" s="84"/>
      <c r="GQ13" s="84"/>
      <c r="GR13" s="84"/>
      <c r="GS13" s="84"/>
      <c r="GT13" s="53">
        <f t="shared" si="40"/>
        <v>135</v>
      </c>
    </row>
    <row r="14" spans="1:202" ht="15.75" thickBot="1" x14ac:dyDescent="0.3">
      <c r="A14" s="91" t="s">
        <v>32</v>
      </c>
      <c r="B14" s="94" t="s">
        <v>33</v>
      </c>
      <c r="C14" s="12">
        <v>4</v>
      </c>
      <c r="D14" s="12">
        <v>4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48">
        <v>4</v>
      </c>
      <c r="L14" s="48">
        <v>4</v>
      </c>
      <c r="M14" s="48">
        <v>4</v>
      </c>
      <c r="N14" s="48">
        <v>4</v>
      </c>
      <c r="O14" s="12">
        <v>4</v>
      </c>
      <c r="P14" s="48">
        <v>4</v>
      </c>
      <c r="Q14" s="48">
        <v>4</v>
      </c>
      <c r="R14" s="48">
        <v>4</v>
      </c>
      <c r="S14" s="48">
        <v>4</v>
      </c>
      <c r="T14" s="46" t="s">
        <v>21</v>
      </c>
      <c r="U14" s="46" t="s">
        <v>21</v>
      </c>
      <c r="V14" s="48">
        <v>2</v>
      </c>
      <c r="W14" s="48">
        <v>2</v>
      </c>
      <c r="X14" s="48">
        <v>2</v>
      </c>
      <c r="Y14" s="48">
        <v>2</v>
      </c>
      <c r="Z14" s="48">
        <v>2</v>
      </c>
      <c r="AA14" s="48">
        <v>2</v>
      </c>
      <c r="AB14" s="48">
        <v>2</v>
      </c>
      <c r="AC14" s="48">
        <v>2</v>
      </c>
      <c r="AD14" s="48">
        <v>2</v>
      </c>
      <c r="AE14" s="48">
        <v>2</v>
      </c>
      <c r="AF14" s="48">
        <v>2</v>
      </c>
      <c r="AG14" s="48">
        <v>2</v>
      </c>
      <c r="AH14" s="48">
        <v>2</v>
      </c>
      <c r="AI14" s="48">
        <v>2</v>
      </c>
      <c r="AJ14" s="48">
        <v>2</v>
      </c>
      <c r="AK14" s="48">
        <v>2</v>
      </c>
      <c r="AL14" s="48">
        <v>2</v>
      </c>
      <c r="AM14" s="48">
        <v>2</v>
      </c>
      <c r="AN14" s="48">
        <v>2</v>
      </c>
      <c r="AO14" s="48">
        <v>2</v>
      </c>
      <c r="AP14" s="48">
        <v>2</v>
      </c>
      <c r="AQ14" s="48">
        <v>2</v>
      </c>
      <c r="AR14" s="52"/>
      <c r="AS14" s="52">
        <v>18</v>
      </c>
      <c r="AT14" s="46" t="s">
        <v>21</v>
      </c>
      <c r="AU14" s="46" t="s">
        <v>21</v>
      </c>
      <c r="AV14" s="46" t="s">
        <v>21</v>
      </c>
      <c r="AW14" s="46" t="s">
        <v>21</v>
      </c>
      <c r="AX14" s="46" t="s">
        <v>21</v>
      </c>
      <c r="AY14" s="46" t="s">
        <v>21</v>
      </c>
      <c r="AZ14" s="46" t="s">
        <v>21</v>
      </c>
      <c r="BA14" s="46" t="s">
        <v>21</v>
      </c>
      <c r="BB14" s="46" t="s">
        <v>21</v>
      </c>
      <c r="BC14" s="12"/>
      <c r="BD14" s="12">
        <v>2</v>
      </c>
      <c r="BE14" s="12"/>
      <c r="BF14" s="12">
        <v>2</v>
      </c>
      <c r="BG14" s="12"/>
      <c r="BH14" s="12">
        <v>2</v>
      </c>
      <c r="BI14" s="12"/>
      <c r="BJ14" s="12">
        <v>2</v>
      </c>
      <c r="BK14" s="12"/>
      <c r="BL14" s="12">
        <v>2</v>
      </c>
      <c r="BM14" s="12"/>
      <c r="BN14" s="12">
        <v>2</v>
      </c>
      <c r="BO14" s="12"/>
      <c r="BP14" s="12">
        <v>2</v>
      </c>
      <c r="BQ14" s="12"/>
      <c r="BR14" s="12">
        <v>2</v>
      </c>
      <c r="BS14" s="63"/>
      <c r="BT14" s="46" t="s">
        <v>21</v>
      </c>
      <c r="BU14" s="46" t="s">
        <v>21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49"/>
      <c r="CK14" s="49"/>
      <c r="CL14" s="49"/>
      <c r="CM14" s="49"/>
      <c r="CN14" s="49"/>
      <c r="CO14" s="49"/>
      <c r="CP14" s="49"/>
      <c r="CQ14" s="50"/>
      <c r="CR14" s="50"/>
      <c r="CS14" s="52"/>
      <c r="CT14" s="46" t="s">
        <v>21</v>
      </c>
      <c r="CU14" s="46" t="s">
        <v>21</v>
      </c>
      <c r="CV14" s="46" t="s">
        <v>21</v>
      </c>
      <c r="CW14" s="46" t="s">
        <v>21</v>
      </c>
      <c r="CX14" s="46" t="s">
        <v>21</v>
      </c>
      <c r="CY14" s="46" t="s">
        <v>21</v>
      </c>
      <c r="CZ14" s="46" t="s">
        <v>21</v>
      </c>
      <c r="DA14" s="46" t="s">
        <v>21</v>
      </c>
      <c r="DB14" s="46" t="s">
        <v>21</v>
      </c>
      <c r="DC14" s="12"/>
      <c r="DD14" s="49"/>
      <c r="DE14" s="49"/>
      <c r="DF14" s="49"/>
      <c r="DG14" s="49"/>
      <c r="DH14" s="49"/>
      <c r="DI14" s="49"/>
      <c r="DJ14" s="49"/>
      <c r="DK14" s="49"/>
      <c r="DL14" s="49"/>
      <c r="DM14" s="50"/>
      <c r="DN14" s="50"/>
      <c r="DO14" s="50"/>
      <c r="DP14" s="50"/>
      <c r="DQ14" s="50"/>
      <c r="DR14" s="50"/>
      <c r="DS14" s="52"/>
      <c r="DT14" s="46" t="s">
        <v>21</v>
      </c>
      <c r="DU14" s="46" t="s">
        <v>21</v>
      </c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51"/>
      <c r="EM14" s="51"/>
      <c r="EN14" s="51"/>
      <c r="EO14" s="77"/>
      <c r="EP14" s="77"/>
      <c r="EQ14" s="77"/>
      <c r="ER14" s="77"/>
      <c r="ES14" s="52"/>
      <c r="ET14" s="46" t="s">
        <v>21</v>
      </c>
      <c r="EU14" s="46" t="s">
        <v>21</v>
      </c>
      <c r="EV14" s="46" t="s">
        <v>21</v>
      </c>
      <c r="EW14" s="46" t="s">
        <v>21</v>
      </c>
      <c r="EX14" s="46" t="s">
        <v>21</v>
      </c>
      <c r="EY14" s="46" t="s">
        <v>21</v>
      </c>
      <c r="EZ14" s="46" t="s">
        <v>21</v>
      </c>
      <c r="FA14" s="46" t="s">
        <v>21</v>
      </c>
      <c r="FB14" s="46"/>
      <c r="FC14" s="12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77"/>
      <c r="FP14" s="77"/>
      <c r="FQ14" s="77"/>
      <c r="FR14" s="77"/>
      <c r="FS14" s="52"/>
      <c r="FT14" s="46" t="s">
        <v>21</v>
      </c>
      <c r="FU14" s="46" t="s">
        <v>21</v>
      </c>
      <c r="FV14" s="12"/>
      <c r="FW14" s="12"/>
      <c r="FX14" s="12"/>
      <c r="FY14" s="12"/>
      <c r="FZ14" s="12"/>
      <c r="GA14" s="12"/>
      <c r="GB14" s="12"/>
      <c r="GC14" s="49"/>
      <c r="GD14" s="49"/>
      <c r="GE14" s="15"/>
      <c r="GF14" s="15"/>
      <c r="GG14" s="15"/>
      <c r="GH14" s="15"/>
      <c r="GI14" s="52"/>
      <c r="GJ14" s="82"/>
      <c r="GK14" s="82"/>
      <c r="GL14" s="82"/>
      <c r="GM14" s="82"/>
      <c r="GN14" s="84"/>
      <c r="GO14" s="84"/>
      <c r="GP14" s="84"/>
      <c r="GQ14" s="84"/>
      <c r="GR14" s="84"/>
      <c r="GS14" s="84"/>
      <c r="GT14" s="53">
        <f t="shared" si="40"/>
        <v>146</v>
      </c>
    </row>
    <row r="15" spans="1:202" ht="15.75" thickBot="1" x14ac:dyDescent="0.3">
      <c r="A15" s="91" t="s">
        <v>34</v>
      </c>
      <c r="B15" s="94" t="s">
        <v>35</v>
      </c>
      <c r="C15" s="12">
        <v>2</v>
      </c>
      <c r="D15" s="12">
        <v>4</v>
      </c>
      <c r="E15" s="12">
        <v>2</v>
      </c>
      <c r="F15" s="12">
        <v>4</v>
      </c>
      <c r="G15" s="12">
        <v>2</v>
      </c>
      <c r="H15" s="12">
        <v>4</v>
      </c>
      <c r="I15" s="12">
        <v>2</v>
      </c>
      <c r="J15" s="12">
        <v>4</v>
      </c>
      <c r="K15" s="48">
        <v>2</v>
      </c>
      <c r="L15" s="48">
        <v>4</v>
      </c>
      <c r="M15" s="48">
        <v>2</v>
      </c>
      <c r="N15" s="48">
        <v>4</v>
      </c>
      <c r="O15" s="12">
        <v>2</v>
      </c>
      <c r="P15" s="48">
        <v>4</v>
      </c>
      <c r="Q15" s="48">
        <v>2</v>
      </c>
      <c r="R15" s="48">
        <v>4</v>
      </c>
      <c r="S15" s="48">
        <v>3</v>
      </c>
      <c r="T15" s="46" t="s">
        <v>21</v>
      </c>
      <c r="U15" s="46" t="s">
        <v>21</v>
      </c>
      <c r="V15" s="48">
        <v>2</v>
      </c>
      <c r="W15" s="48"/>
      <c r="X15" s="48">
        <v>2</v>
      </c>
      <c r="Y15" s="48"/>
      <c r="Z15" s="48">
        <v>2</v>
      </c>
      <c r="AA15" s="48"/>
      <c r="AB15" s="48">
        <v>2</v>
      </c>
      <c r="AC15" s="48"/>
      <c r="AD15" s="48">
        <v>2</v>
      </c>
      <c r="AE15" s="48"/>
      <c r="AF15" s="12">
        <v>2</v>
      </c>
      <c r="AG15" s="12"/>
      <c r="AH15" s="12">
        <v>2</v>
      </c>
      <c r="AI15" s="12"/>
      <c r="AJ15" s="12">
        <v>2</v>
      </c>
      <c r="AK15" s="12"/>
      <c r="AL15" s="12">
        <v>2</v>
      </c>
      <c r="AM15" s="12"/>
      <c r="AN15" s="12">
        <v>2</v>
      </c>
      <c r="AO15" s="12"/>
      <c r="AP15" s="12">
        <v>2</v>
      </c>
      <c r="AQ15" s="12"/>
      <c r="AR15" s="52"/>
      <c r="AS15" s="52"/>
      <c r="AT15" s="46" t="s">
        <v>21</v>
      </c>
      <c r="AU15" s="46" t="s">
        <v>21</v>
      </c>
      <c r="AV15" s="46" t="s">
        <v>21</v>
      </c>
      <c r="AW15" s="46" t="s">
        <v>21</v>
      </c>
      <c r="AX15" s="46" t="s">
        <v>21</v>
      </c>
      <c r="AY15" s="46" t="s">
        <v>21</v>
      </c>
      <c r="AZ15" s="46" t="s">
        <v>21</v>
      </c>
      <c r="BA15" s="46" t="s">
        <v>21</v>
      </c>
      <c r="BB15" s="46" t="s">
        <v>21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63"/>
      <c r="BT15" s="46" t="s">
        <v>21</v>
      </c>
      <c r="BU15" s="46" t="s">
        <v>21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49"/>
      <c r="CK15" s="49"/>
      <c r="CL15" s="49"/>
      <c r="CM15" s="49"/>
      <c r="CN15" s="49"/>
      <c r="CO15" s="49"/>
      <c r="CP15" s="49"/>
      <c r="CQ15" s="50"/>
      <c r="CR15" s="50"/>
      <c r="CS15" s="52"/>
      <c r="CT15" s="46" t="s">
        <v>21</v>
      </c>
      <c r="CU15" s="46" t="s">
        <v>21</v>
      </c>
      <c r="CV15" s="46" t="s">
        <v>21</v>
      </c>
      <c r="CW15" s="46" t="s">
        <v>21</v>
      </c>
      <c r="CX15" s="46" t="s">
        <v>21</v>
      </c>
      <c r="CY15" s="46" t="s">
        <v>21</v>
      </c>
      <c r="CZ15" s="46" t="s">
        <v>21</v>
      </c>
      <c r="DA15" s="46" t="s">
        <v>21</v>
      </c>
      <c r="DB15" s="46" t="s">
        <v>21</v>
      </c>
      <c r="DC15" s="12"/>
      <c r="DD15" s="49"/>
      <c r="DE15" s="49"/>
      <c r="DF15" s="49"/>
      <c r="DG15" s="49"/>
      <c r="DH15" s="49"/>
      <c r="DI15" s="49"/>
      <c r="DJ15" s="49"/>
      <c r="DK15" s="49"/>
      <c r="DL15" s="49"/>
      <c r="DM15" s="50"/>
      <c r="DN15" s="50"/>
      <c r="DO15" s="50"/>
      <c r="DP15" s="50"/>
      <c r="DQ15" s="50"/>
      <c r="DR15" s="73"/>
      <c r="DS15" s="47"/>
      <c r="DT15" s="46" t="s">
        <v>21</v>
      </c>
      <c r="DU15" s="46" t="s">
        <v>21</v>
      </c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51"/>
      <c r="EM15" s="51"/>
      <c r="EN15" s="51"/>
      <c r="EO15" s="77"/>
      <c r="EP15" s="77"/>
      <c r="EQ15" s="77"/>
      <c r="ER15" s="77"/>
      <c r="ES15" s="52"/>
      <c r="ET15" s="46" t="s">
        <v>21</v>
      </c>
      <c r="EU15" s="46" t="s">
        <v>21</v>
      </c>
      <c r="EV15" s="46" t="s">
        <v>21</v>
      </c>
      <c r="EW15" s="46" t="s">
        <v>21</v>
      </c>
      <c r="EX15" s="46" t="s">
        <v>21</v>
      </c>
      <c r="EY15" s="46" t="s">
        <v>21</v>
      </c>
      <c r="EZ15" s="46" t="s">
        <v>21</v>
      </c>
      <c r="FA15" s="46" t="s">
        <v>21</v>
      </c>
      <c r="FB15" s="46"/>
      <c r="FC15" s="12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77"/>
      <c r="FP15" s="77"/>
      <c r="FQ15" s="77"/>
      <c r="FR15" s="78"/>
      <c r="FS15" s="47"/>
      <c r="FT15" s="46" t="s">
        <v>21</v>
      </c>
      <c r="FU15" s="46" t="s">
        <v>21</v>
      </c>
      <c r="FV15" s="12"/>
      <c r="FW15" s="12"/>
      <c r="FX15" s="12"/>
      <c r="FY15" s="12"/>
      <c r="FZ15" s="12"/>
      <c r="GA15" s="12"/>
      <c r="GB15" s="12"/>
      <c r="GC15" s="49"/>
      <c r="GD15" s="49"/>
      <c r="GE15" s="15"/>
      <c r="GF15" s="15"/>
      <c r="GG15" s="15"/>
      <c r="GH15" s="15"/>
      <c r="GI15" s="52"/>
      <c r="GJ15" s="82"/>
      <c r="GK15" s="82"/>
      <c r="GL15" s="82"/>
      <c r="GM15" s="82"/>
      <c r="GN15" s="84"/>
      <c r="GO15" s="84"/>
      <c r="GP15" s="84"/>
      <c r="GQ15" s="84"/>
      <c r="GR15" s="84"/>
      <c r="GS15" s="84"/>
      <c r="GT15" s="45">
        <f t="shared" si="40"/>
        <v>73</v>
      </c>
    </row>
    <row r="16" spans="1:202" ht="15.75" thickBot="1" x14ac:dyDescent="0.3">
      <c r="A16" s="91" t="s">
        <v>36</v>
      </c>
      <c r="B16" s="93" t="s">
        <v>37</v>
      </c>
      <c r="C16" s="12"/>
      <c r="D16" s="12"/>
      <c r="E16" s="12"/>
      <c r="F16" s="12"/>
      <c r="G16" s="12"/>
      <c r="H16" s="12"/>
      <c r="I16" s="12"/>
      <c r="J16" s="12"/>
      <c r="K16" s="48"/>
      <c r="L16" s="48"/>
      <c r="M16" s="48"/>
      <c r="N16" s="48"/>
      <c r="O16" s="12"/>
      <c r="P16" s="48"/>
      <c r="Q16" s="48"/>
      <c r="R16" s="48"/>
      <c r="S16" s="48"/>
      <c r="T16" s="46" t="s">
        <v>21</v>
      </c>
      <c r="U16" s="46" t="s">
        <v>21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52"/>
      <c r="AS16" s="52"/>
      <c r="AT16" s="46" t="s">
        <v>21</v>
      </c>
      <c r="AU16" s="46" t="s">
        <v>21</v>
      </c>
      <c r="AV16" s="46" t="s">
        <v>21</v>
      </c>
      <c r="AW16" s="46" t="s">
        <v>21</v>
      </c>
      <c r="AX16" s="46" t="s">
        <v>21</v>
      </c>
      <c r="AY16" s="46" t="s">
        <v>21</v>
      </c>
      <c r="AZ16" s="46" t="s">
        <v>21</v>
      </c>
      <c r="BA16" s="46" t="s">
        <v>21</v>
      </c>
      <c r="BB16" s="46" t="s">
        <v>21</v>
      </c>
      <c r="BC16" s="12">
        <v>2</v>
      </c>
      <c r="BD16" s="12">
        <v>4</v>
      </c>
      <c r="BE16" s="12">
        <v>2</v>
      </c>
      <c r="BF16" s="12">
        <v>4</v>
      </c>
      <c r="BG16" s="12">
        <v>2</v>
      </c>
      <c r="BH16" s="12">
        <v>4</v>
      </c>
      <c r="BI16" s="12">
        <v>2</v>
      </c>
      <c r="BJ16" s="12">
        <v>4</v>
      </c>
      <c r="BK16" s="12">
        <v>2</v>
      </c>
      <c r="BL16" s="12">
        <v>4</v>
      </c>
      <c r="BM16" s="12">
        <v>2</v>
      </c>
      <c r="BN16" s="12">
        <v>4</v>
      </c>
      <c r="BO16" s="12">
        <v>2</v>
      </c>
      <c r="BP16" s="12">
        <v>4</v>
      </c>
      <c r="BQ16" s="12">
        <v>2</v>
      </c>
      <c r="BR16" s="12">
        <v>4</v>
      </c>
      <c r="BS16" s="63"/>
      <c r="BT16" s="46" t="s">
        <v>21</v>
      </c>
      <c r="BU16" s="46" t="s">
        <v>21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49"/>
      <c r="CK16" s="49"/>
      <c r="CL16" s="49"/>
      <c r="CM16" s="49"/>
      <c r="CN16" s="49"/>
      <c r="CO16" s="49"/>
      <c r="CP16" s="49"/>
      <c r="CQ16" s="50"/>
      <c r="CR16" s="50"/>
      <c r="CS16" s="52"/>
      <c r="CT16" s="46" t="s">
        <v>21</v>
      </c>
      <c r="CU16" s="46" t="s">
        <v>21</v>
      </c>
      <c r="CV16" s="46" t="s">
        <v>21</v>
      </c>
      <c r="CW16" s="46" t="s">
        <v>21</v>
      </c>
      <c r="CX16" s="46" t="s">
        <v>21</v>
      </c>
      <c r="CY16" s="46" t="s">
        <v>21</v>
      </c>
      <c r="CZ16" s="46" t="s">
        <v>21</v>
      </c>
      <c r="DA16" s="46" t="s">
        <v>21</v>
      </c>
      <c r="DB16" s="46" t="s">
        <v>21</v>
      </c>
      <c r="DC16" s="12"/>
      <c r="DD16" s="49"/>
      <c r="DE16" s="49"/>
      <c r="DF16" s="49"/>
      <c r="DG16" s="49"/>
      <c r="DH16" s="49"/>
      <c r="DI16" s="49"/>
      <c r="DJ16" s="49"/>
      <c r="DK16" s="49"/>
      <c r="DL16" s="49"/>
      <c r="DM16" s="50"/>
      <c r="DN16" s="50"/>
      <c r="DO16" s="50"/>
      <c r="DP16" s="50"/>
      <c r="DQ16" s="50"/>
      <c r="DR16" s="50"/>
      <c r="DS16" s="52"/>
      <c r="DT16" s="46" t="s">
        <v>21</v>
      </c>
      <c r="DU16" s="46" t="s">
        <v>21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51"/>
      <c r="EM16" s="51"/>
      <c r="EN16" s="51"/>
      <c r="EO16" s="77"/>
      <c r="EP16" s="77"/>
      <c r="EQ16" s="77"/>
      <c r="ER16" s="77"/>
      <c r="ES16" s="52"/>
      <c r="ET16" s="46" t="s">
        <v>21</v>
      </c>
      <c r="EU16" s="46" t="s">
        <v>21</v>
      </c>
      <c r="EV16" s="46" t="s">
        <v>21</v>
      </c>
      <c r="EW16" s="46" t="s">
        <v>21</v>
      </c>
      <c r="EX16" s="46" t="s">
        <v>21</v>
      </c>
      <c r="EY16" s="46" t="s">
        <v>21</v>
      </c>
      <c r="EZ16" s="46" t="s">
        <v>21</v>
      </c>
      <c r="FA16" s="46" t="s">
        <v>21</v>
      </c>
      <c r="FB16" s="46"/>
      <c r="FC16" s="12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77"/>
      <c r="FP16" s="77"/>
      <c r="FQ16" s="77"/>
      <c r="FR16" s="77"/>
      <c r="FS16" s="52"/>
      <c r="FT16" s="46" t="s">
        <v>21</v>
      </c>
      <c r="FU16" s="46" t="s">
        <v>21</v>
      </c>
      <c r="FV16" s="12"/>
      <c r="FW16" s="12"/>
      <c r="FX16" s="12"/>
      <c r="FY16" s="12"/>
      <c r="FZ16" s="12"/>
      <c r="GA16" s="12"/>
      <c r="GB16" s="12"/>
      <c r="GC16" s="49"/>
      <c r="GD16" s="49"/>
      <c r="GE16" s="15"/>
      <c r="GF16" s="15"/>
      <c r="GG16" s="15"/>
      <c r="GH16" s="15"/>
      <c r="GI16" s="52"/>
      <c r="GJ16" s="82"/>
      <c r="GK16" s="82"/>
      <c r="GL16" s="82"/>
      <c r="GM16" s="82"/>
      <c r="GN16" s="84"/>
      <c r="GO16" s="84"/>
      <c r="GP16" s="84"/>
      <c r="GQ16" s="84"/>
      <c r="GR16" s="84"/>
      <c r="GS16" s="84"/>
      <c r="GT16" s="45">
        <f t="shared" si="40"/>
        <v>48</v>
      </c>
    </row>
    <row r="17" spans="1:349" ht="15.75" thickBot="1" x14ac:dyDescent="0.3">
      <c r="A17" s="91" t="s">
        <v>38</v>
      </c>
      <c r="B17" s="93" t="s">
        <v>39</v>
      </c>
      <c r="C17" s="12">
        <v>6</v>
      </c>
      <c r="D17" s="12">
        <v>4</v>
      </c>
      <c r="E17" s="12">
        <v>6</v>
      </c>
      <c r="F17" s="12">
        <v>4</v>
      </c>
      <c r="G17" s="12">
        <v>6</v>
      </c>
      <c r="H17" s="12">
        <v>4</v>
      </c>
      <c r="I17" s="12">
        <v>6</v>
      </c>
      <c r="J17" s="12">
        <v>4</v>
      </c>
      <c r="K17" s="48">
        <v>6</v>
      </c>
      <c r="L17" s="48">
        <v>4</v>
      </c>
      <c r="M17" s="48">
        <v>6</v>
      </c>
      <c r="N17" s="48">
        <v>4</v>
      </c>
      <c r="O17" s="12">
        <v>6</v>
      </c>
      <c r="P17" s="48">
        <v>4</v>
      </c>
      <c r="Q17" s="48">
        <v>6</v>
      </c>
      <c r="R17" s="48">
        <v>4</v>
      </c>
      <c r="S17" s="48">
        <v>5</v>
      </c>
      <c r="T17" s="46" t="s">
        <v>21</v>
      </c>
      <c r="U17" s="46" t="s">
        <v>21</v>
      </c>
      <c r="V17" s="48">
        <v>2</v>
      </c>
      <c r="W17" s="48">
        <v>2</v>
      </c>
      <c r="X17" s="48">
        <v>2</v>
      </c>
      <c r="Y17" s="48">
        <v>2</v>
      </c>
      <c r="Z17" s="48">
        <v>2</v>
      </c>
      <c r="AA17" s="48">
        <v>2</v>
      </c>
      <c r="AB17" s="48">
        <v>2</v>
      </c>
      <c r="AC17" s="48">
        <v>2</v>
      </c>
      <c r="AD17" s="48">
        <v>2</v>
      </c>
      <c r="AE17" s="48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>
        <v>2</v>
      </c>
      <c r="AO17" s="12">
        <v>2</v>
      </c>
      <c r="AP17" s="12">
        <v>2</v>
      </c>
      <c r="AQ17" s="12">
        <v>2</v>
      </c>
      <c r="AR17" s="52"/>
      <c r="AS17" s="52"/>
      <c r="AT17" s="46" t="s">
        <v>21</v>
      </c>
      <c r="AU17" s="46" t="s">
        <v>21</v>
      </c>
      <c r="AV17" s="46" t="s">
        <v>21</v>
      </c>
      <c r="AW17" s="46" t="s">
        <v>21</v>
      </c>
      <c r="AX17" s="46" t="s">
        <v>21</v>
      </c>
      <c r="AY17" s="46" t="s">
        <v>21</v>
      </c>
      <c r="AZ17" s="46" t="s">
        <v>21</v>
      </c>
      <c r="BA17" s="46" t="s">
        <v>21</v>
      </c>
      <c r="BB17" s="46" t="s">
        <v>21</v>
      </c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63"/>
      <c r="BT17" s="46" t="s">
        <v>21</v>
      </c>
      <c r="BU17" s="46" t="s">
        <v>21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49"/>
      <c r="CK17" s="49"/>
      <c r="CL17" s="49"/>
      <c r="CM17" s="49"/>
      <c r="CN17" s="49"/>
      <c r="CO17" s="49"/>
      <c r="CP17" s="49"/>
      <c r="CQ17" s="50"/>
      <c r="CR17" s="50"/>
      <c r="CS17" s="52"/>
      <c r="CT17" s="46" t="s">
        <v>21</v>
      </c>
      <c r="CU17" s="46" t="s">
        <v>21</v>
      </c>
      <c r="CV17" s="46" t="s">
        <v>21</v>
      </c>
      <c r="CW17" s="46" t="s">
        <v>21</v>
      </c>
      <c r="CX17" s="46" t="s">
        <v>21</v>
      </c>
      <c r="CY17" s="46" t="s">
        <v>21</v>
      </c>
      <c r="CZ17" s="46" t="s">
        <v>21</v>
      </c>
      <c r="DA17" s="46" t="s">
        <v>21</v>
      </c>
      <c r="DB17" s="46" t="s">
        <v>21</v>
      </c>
      <c r="DC17" s="12"/>
      <c r="DD17" s="49"/>
      <c r="DE17" s="49"/>
      <c r="DF17" s="49"/>
      <c r="DG17" s="49"/>
      <c r="DH17" s="49"/>
      <c r="DI17" s="49"/>
      <c r="DJ17" s="49"/>
      <c r="DK17" s="49"/>
      <c r="DL17" s="49"/>
      <c r="DM17" s="50"/>
      <c r="DN17" s="50"/>
      <c r="DO17" s="50"/>
      <c r="DP17" s="50"/>
      <c r="DQ17" s="50"/>
      <c r="DR17" s="73"/>
      <c r="DS17" s="47"/>
      <c r="DT17" s="46" t="s">
        <v>21</v>
      </c>
      <c r="DU17" s="46" t="s">
        <v>21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51"/>
      <c r="EM17" s="51"/>
      <c r="EN17" s="51"/>
      <c r="EO17" s="77"/>
      <c r="EP17" s="77"/>
      <c r="EQ17" s="77"/>
      <c r="ER17" s="77"/>
      <c r="ES17" s="52"/>
      <c r="ET17" s="46" t="s">
        <v>21</v>
      </c>
      <c r="EU17" s="46" t="s">
        <v>21</v>
      </c>
      <c r="EV17" s="46" t="s">
        <v>21</v>
      </c>
      <c r="EW17" s="46" t="s">
        <v>21</v>
      </c>
      <c r="EX17" s="46" t="s">
        <v>21</v>
      </c>
      <c r="EY17" s="46" t="s">
        <v>21</v>
      </c>
      <c r="EZ17" s="46" t="s">
        <v>21</v>
      </c>
      <c r="FA17" s="46" t="s">
        <v>21</v>
      </c>
      <c r="FB17" s="46"/>
      <c r="FC17" s="12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77"/>
      <c r="FP17" s="77"/>
      <c r="FQ17" s="77"/>
      <c r="FR17" s="78"/>
      <c r="FS17" s="47"/>
      <c r="FT17" s="46" t="s">
        <v>21</v>
      </c>
      <c r="FU17" s="46" t="s">
        <v>21</v>
      </c>
      <c r="FV17" s="12"/>
      <c r="FW17" s="12"/>
      <c r="FX17" s="12"/>
      <c r="FY17" s="12"/>
      <c r="FZ17" s="12"/>
      <c r="GA17" s="12"/>
      <c r="GB17" s="12"/>
      <c r="GC17" s="49"/>
      <c r="GD17" s="49"/>
      <c r="GE17" s="15"/>
      <c r="GF17" s="15"/>
      <c r="GG17" s="15"/>
      <c r="GH17" s="15"/>
      <c r="GI17" s="52"/>
      <c r="GJ17" s="82"/>
      <c r="GK17" s="82"/>
      <c r="GL17" s="82"/>
      <c r="GM17" s="82"/>
      <c r="GN17" s="84"/>
      <c r="GO17" s="84"/>
      <c r="GP17" s="84"/>
      <c r="GQ17" s="84"/>
      <c r="GR17" s="84"/>
      <c r="GS17" s="84"/>
      <c r="GT17" s="45">
        <f>SUM(C17:S17)+SUM(V17:AQ17)</f>
        <v>129</v>
      </c>
    </row>
    <row r="18" spans="1:349" ht="15.75" thickBot="1" x14ac:dyDescent="0.3">
      <c r="A18" s="91" t="s">
        <v>40</v>
      </c>
      <c r="B18" s="94" t="s">
        <v>41</v>
      </c>
      <c r="C18" s="12">
        <v>2</v>
      </c>
      <c r="D18" s="12">
        <v>2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48">
        <v>2</v>
      </c>
      <c r="L18" s="48">
        <v>2</v>
      </c>
      <c r="M18" s="48">
        <v>2</v>
      </c>
      <c r="N18" s="48">
        <v>2</v>
      </c>
      <c r="O18" s="12">
        <v>2</v>
      </c>
      <c r="P18" s="48">
        <v>2</v>
      </c>
      <c r="Q18" s="48">
        <v>2</v>
      </c>
      <c r="R18" s="48">
        <v>2</v>
      </c>
      <c r="S18" s="48">
        <v>2</v>
      </c>
      <c r="T18" s="46" t="s">
        <v>21</v>
      </c>
      <c r="U18" s="46" t="s">
        <v>21</v>
      </c>
      <c r="V18" s="48">
        <v>2</v>
      </c>
      <c r="W18" s="48">
        <v>2</v>
      </c>
      <c r="X18" s="48">
        <v>2</v>
      </c>
      <c r="Y18" s="48">
        <v>2</v>
      </c>
      <c r="Z18" s="48">
        <v>2</v>
      </c>
      <c r="AA18" s="48">
        <v>2</v>
      </c>
      <c r="AB18" s="48">
        <v>2</v>
      </c>
      <c r="AC18" s="48">
        <v>2</v>
      </c>
      <c r="AD18" s="48">
        <v>2</v>
      </c>
      <c r="AE18" s="48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12">
        <v>2</v>
      </c>
      <c r="AP18" s="12">
        <v>2</v>
      </c>
      <c r="AQ18" s="12">
        <v>2</v>
      </c>
      <c r="AR18" s="52"/>
      <c r="AS18" s="52"/>
      <c r="AT18" s="46" t="s">
        <v>21</v>
      </c>
      <c r="AU18" s="46" t="s">
        <v>21</v>
      </c>
      <c r="AV18" s="46" t="s">
        <v>21</v>
      </c>
      <c r="AW18" s="46" t="s">
        <v>21</v>
      </c>
      <c r="AX18" s="46" t="s">
        <v>21</v>
      </c>
      <c r="AY18" s="46" t="s">
        <v>21</v>
      </c>
      <c r="AZ18" s="46" t="s">
        <v>21</v>
      </c>
      <c r="BA18" s="46" t="s">
        <v>21</v>
      </c>
      <c r="BB18" s="46" t="s">
        <v>21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63"/>
      <c r="BT18" s="46" t="s">
        <v>21</v>
      </c>
      <c r="BU18" s="46" t="s">
        <v>21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49"/>
      <c r="CK18" s="49"/>
      <c r="CL18" s="49"/>
      <c r="CM18" s="49"/>
      <c r="CN18" s="49"/>
      <c r="CO18" s="49"/>
      <c r="CP18" s="49"/>
      <c r="CQ18" s="50"/>
      <c r="CR18" s="50"/>
      <c r="CS18" s="52"/>
      <c r="CT18" s="46" t="s">
        <v>21</v>
      </c>
      <c r="CU18" s="46" t="s">
        <v>21</v>
      </c>
      <c r="CV18" s="46" t="s">
        <v>21</v>
      </c>
      <c r="CW18" s="46" t="s">
        <v>21</v>
      </c>
      <c r="CX18" s="46" t="s">
        <v>21</v>
      </c>
      <c r="CY18" s="46" t="s">
        <v>21</v>
      </c>
      <c r="CZ18" s="46" t="s">
        <v>21</v>
      </c>
      <c r="DA18" s="46" t="s">
        <v>21</v>
      </c>
      <c r="DB18" s="46" t="s">
        <v>21</v>
      </c>
      <c r="DC18" s="12"/>
      <c r="DD18" s="49"/>
      <c r="DE18" s="49"/>
      <c r="DF18" s="49"/>
      <c r="DG18" s="49"/>
      <c r="DH18" s="49"/>
      <c r="DI18" s="49"/>
      <c r="DJ18" s="49"/>
      <c r="DK18" s="49"/>
      <c r="DL18" s="49"/>
      <c r="DM18" s="50"/>
      <c r="DN18" s="50"/>
      <c r="DO18" s="50"/>
      <c r="DP18" s="50"/>
      <c r="DQ18" s="50"/>
      <c r="DR18" s="50"/>
      <c r="DS18" s="52"/>
      <c r="DT18" s="46" t="s">
        <v>21</v>
      </c>
      <c r="DU18" s="46" t="s">
        <v>21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51"/>
      <c r="EM18" s="51"/>
      <c r="EN18" s="51"/>
      <c r="EO18" s="77"/>
      <c r="EP18" s="77"/>
      <c r="EQ18" s="77"/>
      <c r="ER18" s="77"/>
      <c r="ES18" s="52"/>
      <c r="ET18" s="46" t="s">
        <v>21</v>
      </c>
      <c r="EU18" s="46" t="s">
        <v>21</v>
      </c>
      <c r="EV18" s="46" t="s">
        <v>21</v>
      </c>
      <c r="EW18" s="46" t="s">
        <v>21</v>
      </c>
      <c r="EX18" s="46" t="s">
        <v>21</v>
      </c>
      <c r="EY18" s="46" t="s">
        <v>21</v>
      </c>
      <c r="EZ18" s="46" t="s">
        <v>21</v>
      </c>
      <c r="FA18" s="46" t="s">
        <v>21</v>
      </c>
      <c r="FB18" s="46"/>
      <c r="FC18" s="12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77"/>
      <c r="FP18" s="77"/>
      <c r="FQ18" s="77"/>
      <c r="FR18" s="77"/>
      <c r="FS18" s="52"/>
      <c r="FT18" s="46" t="s">
        <v>21</v>
      </c>
      <c r="FU18" s="46" t="s">
        <v>21</v>
      </c>
      <c r="FV18" s="12"/>
      <c r="FW18" s="12"/>
      <c r="FX18" s="12"/>
      <c r="FY18" s="12"/>
      <c r="FZ18" s="12"/>
      <c r="GA18" s="12"/>
      <c r="GB18" s="12"/>
      <c r="GC18" s="49"/>
      <c r="GD18" s="49"/>
      <c r="GE18" s="15"/>
      <c r="GF18" s="15"/>
      <c r="GG18" s="15"/>
      <c r="GH18" s="15"/>
      <c r="GI18" s="52"/>
      <c r="GJ18" s="82"/>
      <c r="GK18" s="82"/>
      <c r="GL18" s="82"/>
      <c r="GM18" s="82"/>
      <c r="GN18" s="84"/>
      <c r="GO18" s="84"/>
      <c r="GP18" s="84"/>
      <c r="GQ18" s="84"/>
      <c r="GR18" s="84"/>
      <c r="GS18" s="84"/>
      <c r="GT18" s="45">
        <f t="shared" si="40"/>
        <v>78</v>
      </c>
    </row>
    <row r="19" spans="1:349" ht="15.75" thickBot="1" x14ac:dyDescent="0.3">
      <c r="A19" s="91" t="s">
        <v>42</v>
      </c>
      <c r="B19" s="94" t="s">
        <v>43</v>
      </c>
      <c r="C19" s="12"/>
      <c r="D19" s="12"/>
      <c r="E19" s="12"/>
      <c r="F19" s="12"/>
      <c r="G19" s="12"/>
      <c r="H19" s="12"/>
      <c r="I19" s="12"/>
      <c r="J19" s="12"/>
      <c r="K19" s="48"/>
      <c r="L19" s="48"/>
      <c r="M19" s="48"/>
      <c r="N19" s="48"/>
      <c r="O19" s="12"/>
      <c r="P19" s="48"/>
      <c r="Q19" s="48"/>
      <c r="R19" s="48"/>
      <c r="S19" s="48"/>
      <c r="T19" s="46" t="s">
        <v>21</v>
      </c>
      <c r="U19" s="46" t="s">
        <v>21</v>
      </c>
      <c r="V19" s="48"/>
      <c r="W19" s="48">
        <v>2</v>
      </c>
      <c r="X19" s="48"/>
      <c r="Y19" s="48">
        <v>2</v>
      </c>
      <c r="Z19" s="48"/>
      <c r="AA19" s="48">
        <v>2</v>
      </c>
      <c r="AB19" s="48"/>
      <c r="AC19" s="48">
        <v>2</v>
      </c>
      <c r="AD19" s="48"/>
      <c r="AE19" s="48">
        <v>2</v>
      </c>
      <c r="AF19" s="12"/>
      <c r="AG19" s="12">
        <v>2</v>
      </c>
      <c r="AH19" s="12"/>
      <c r="AI19" s="12">
        <v>2</v>
      </c>
      <c r="AJ19" s="12"/>
      <c r="AK19" s="12">
        <v>2</v>
      </c>
      <c r="AL19" s="12"/>
      <c r="AM19" s="12">
        <v>2</v>
      </c>
      <c r="AN19" s="12"/>
      <c r="AO19" s="12">
        <v>2</v>
      </c>
      <c r="AP19" s="12"/>
      <c r="AQ19" s="12">
        <v>2</v>
      </c>
      <c r="AR19" s="52"/>
      <c r="AS19" s="52"/>
      <c r="AT19" s="46" t="s">
        <v>21</v>
      </c>
      <c r="AU19" s="46" t="s">
        <v>21</v>
      </c>
      <c r="AV19" s="46" t="s">
        <v>21</v>
      </c>
      <c r="AW19" s="46" t="s">
        <v>21</v>
      </c>
      <c r="AX19" s="46" t="s">
        <v>21</v>
      </c>
      <c r="AY19" s="46" t="s">
        <v>21</v>
      </c>
      <c r="AZ19" s="46" t="s">
        <v>21</v>
      </c>
      <c r="BA19" s="46" t="s">
        <v>21</v>
      </c>
      <c r="BB19" s="46" t="s">
        <v>21</v>
      </c>
      <c r="BC19" s="12">
        <v>2</v>
      </c>
      <c r="BD19" s="12"/>
      <c r="BE19" s="12">
        <v>2</v>
      </c>
      <c r="BF19" s="12"/>
      <c r="BG19" s="12">
        <v>2</v>
      </c>
      <c r="BH19" s="12"/>
      <c r="BI19" s="12">
        <v>2</v>
      </c>
      <c r="BJ19" s="12"/>
      <c r="BK19" s="12">
        <v>2</v>
      </c>
      <c r="BL19" s="12"/>
      <c r="BM19" s="12">
        <v>2</v>
      </c>
      <c r="BN19" s="12"/>
      <c r="BO19" s="12">
        <v>2</v>
      </c>
      <c r="BP19" s="12"/>
      <c r="BQ19" s="12">
        <v>2</v>
      </c>
      <c r="BR19" s="12"/>
      <c r="BS19" s="63"/>
      <c r="BT19" s="46" t="s">
        <v>21</v>
      </c>
      <c r="BU19" s="46" t="s">
        <v>21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49"/>
      <c r="CK19" s="49"/>
      <c r="CL19" s="49"/>
      <c r="CM19" s="49"/>
      <c r="CN19" s="49"/>
      <c r="CO19" s="49"/>
      <c r="CP19" s="49"/>
      <c r="CQ19" s="50"/>
      <c r="CR19" s="50"/>
      <c r="CS19" s="52"/>
      <c r="CT19" s="46" t="s">
        <v>21</v>
      </c>
      <c r="CU19" s="46" t="s">
        <v>21</v>
      </c>
      <c r="CV19" s="46" t="s">
        <v>21</v>
      </c>
      <c r="CW19" s="46" t="s">
        <v>21</v>
      </c>
      <c r="CX19" s="46" t="s">
        <v>21</v>
      </c>
      <c r="CY19" s="46" t="s">
        <v>21</v>
      </c>
      <c r="CZ19" s="46" t="s">
        <v>21</v>
      </c>
      <c r="DA19" s="46" t="s">
        <v>21</v>
      </c>
      <c r="DB19" s="46" t="s">
        <v>21</v>
      </c>
      <c r="DC19" s="12"/>
      <c r="DD19" s="49"/>
      <c r="DE19" s="49"/>
      <c r="DF19" s="49"/>
      <c r="DG19" s="49"/>
      <c r="DH19" s="49"/>
      <c r="DI19" s="49"/>
      <c r="DJ19" s="49"/>
      <c r="DK19" s="49"/>
      <c r="DL19" s="49"/>
      <c r="DM19" s="50"/>
      <c r="DN19" s="50"/>
      <c r="DO19" s="50"/>
      <c r="DP19" s="50"/>
      <c r="DQ19" s="50"/>
      <c r="DR19" s="73"/>
      <c r="DS19" s="47"/>
      <c r="DT19" s="46" t="s">
        <v>21</v>
      </c>
      <c r="DU19" s="46" t="s">
        <v>21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51"/>
      <c r="EM19" s="51"/>
      <c r="EN19" s="51"/>
      <c r="EO19" s="77"/>
      <c r="EP19" s="77"/>
      <c r="EQ19" s="77"/>
      <c r="ER19" s="77"/>
      <c r="ES19" s="52"/>
      <c r="ET19" s="46" t="s">
        <v>21</v>
      </c>
      <c r="EU19" s="46" t="s">
        <v>21</v>
      </c>
      <c r="EV19" s="46" t="s">
        <v>21</v>
      </c>
      <c r="EW19" s="46" t="s">
        <v>21</v>
      </c>
      <c r="EX19" s="46" t="s">
        <v>21</v>
      </c>
      <c r="EY19" s="46" t="s">
        <v>21</v>
      </c>
      <c r="EZ19" s="46" t="s">
        <v>21</v>
      </c>
      <c r="FA19" s="46" t="s">
        <v>21</v>
      </c>
      <c r="FB19" s="46"/>
      <c r="FC19" s="12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77"/>
      <c r="FP19" s="77"/>
      <c r="FQ19" s="77"/>
      <c r="FR19" s="78"/>
      <c r="FS19" s="47"/>
      <c r="FT19" s="46" t="s">
        <v>21</v>
      </c>
      <c r="FU19" s="46" t="s">
        <v>21</v>
      </c>
      <c r="FV19" s="12"/>
      <c r="FW19" s="12"/>
      <c r="FX19" s="12"/>
      <c r="FY19" s="12"/>
      <c r="FZ19" s="12"/>
      <c r="GA19" s="12"/>
      <c r="GB19" s="12"/>
      <c r="GC19" s="49"/>
      <c r="GD19" s="49"/>
      <c r="GE19" s="15"/>
      <c r="GF19" s="15"/>
      <c r="GG19" s="15"/>
      <c r="GH19" s="15"/>
      <c r="GI19" s="52"/>
      <c r="GJ19" s="82"/>
      <c r="GK19" s="82"/>
      <c r="GL19" s="82"/>
      <c r="GM19" s="82"/>
      <c r="GN19" s="84"/>
      <c r="GO19" s="84"/>
      <c r="GP19" s="84"/>
      <c r="GQ19" s="84"/>
      <c r="GR19" s="84"/>
      <c r="GS19" s="84"/>
      <c r="GT19" s="45">
        <f t="shared" si="40"/>
        <v>38</v>
      </c>
    </row>
    <row r="20" spans="1:349" ht="15.75" thickBot="1" x14ac:dyDescent="0.3">
      <c r="A20" s="91" t="s">
        <v>44</v>
      </c>
      <c r="B20" s="94" t="s">
        <v>45</v>
      </c>
      <c r="C20" s="12">
        <v>2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46" t="s">
        <v>21</v>
      </c>
      <c r="U20" s="46" t="s">
        <v>21</v>
      </c>
      <c r="V20" s="48">
        <v>2</v>
      </c>
      <c r="W20" s="48">
        <v>2</v>
      </c>
      <c r="X20" s="48">
        <v>2</v>
      </c>
      <c r="Y20" s="48">
        <v>2</v>
      </c>
      <c r="Z20" s="48">
        <v>2</v>
      </c>
      <c r="AA20" s="48">
        <v>2</v>
      </c>
      <c r="AB20" s="48">
        <v>2</v>
      </c>
      <c r="AC20" s="48">
        <v>2</v>
      </c>
      <c r="AD20" s="48">
        <v>2</v>
      </c>
      <c r="AE20" s="48">
        <v>2</v>
      </c>
      <c r="AF20" s="48">
        <v>2</v>
      </c>
      <c r="AG20" s="48">
        <v>2</v>
      </c>
      <c r="AH20" s="48">
        <v>2</v>
      </c>
      <c r="AI20" s="48">
        <v>2</v>
      </c>
      <c r="AJ20" s="48">
        <v>2</v>
      </c>
      <c r="AK20" s="48">
        <v>2</v>
      </c>
      <c r="AL20" s="48">
        <v>2</v>
      </c>
      <c r="AM20" s="48">
        <v>2</v>
      </c>
      <c r="AN20" s="48">
        <v>2</v>
      </c>
      <c r="AO20" s="48">
        <v>2</v>
      </c>
      <c r="AP20" s="48">
        <v>2</v>
      </c>
      <c r="AQ20" s="48">
        <v>2</v>
      </c>
      <c r="AR20" s="52"/>
      <c r="AS20" s="52"/>
      <c r="AT20" s="46" t="s">
        <v>21</v>
      </c>
      <c r="AU20" s="46" t="s">
        <v>21</v>
      </c>
      <c r="AV20" s="46" t="s">
        <v>21</v>
      </c>
      <c r="AW20" s="46" t="s">
        <v>21</v>
      </c>
      <c r="AX20" s="46" t="s">
        <v>21</v>
      </c>
      <c r="AY20" s="46" t="s">
        <v>21</v>
      </c>
      <c r="AZ20" s="46" t="s">
        <v>21</v>
      </c>
      <c r="BA20" s="46" t="s">
        <v>21</v>
      </c>
      <c r="BB20" s="46" t="s">
        <v>21</v>
      </c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63"/>
      <c r="BT20" s="46" t="s">
        <v>21</v>
      </c>
      <c r="BU20" s="46" t="s">
        <v>21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49"/>
      <c r="CK20" s="49"/>
      <c r="CL20" s="49"/>
      <c r="CM20" s="49"/>
      <c r="CN20" s="49"/>
      <c r="CO20" s="49"/>
      <c r="CP20" s="49"/>
      <c r="CQ20" s="50"/>
      <c r="CR20" s="50"/>
      <c r="CS20" s="52"/>
      <c r="CT20" s="46" t="s">
        <v>21</v>
      </c>
      <c r="CU20" s="46" t="s">
        <v>21</v>
      </c>
      <c r="CV20" s="46" t="s">
        <v>21</v>
      </c>
      <c r="CW20" s="46" t="s">
        <v>21</v>
      </c>
      <c r="CX20" s="46" t="s">
        <v>21</v>
      </c>
      <c r="CY20" s="46" t="s">
        <v>21</v>
      </c>
      <c r="CZ20" s="46" t="s">
        <v>21</v>
      </c>
      <c r="DA20" s="46" t="s">
        <v>21</v>
      </c>
      <c r="DB20" s="46" t="s">
        <v>21</v>
      </c>
      <c r="DC20" s="12"/>
      <c r="DD20" s="49"/>
      <c r="DE20" s="49"/>
      <c r="DF20" s="49"/>
      <c r="DG20" s="49"/>
      <c r="DH20" s="49"/>
      <c r="DI20" s="49"/>
      <c r="DJ20" s="49"/>
      <c r="DK20" s="49"/>
      <c r="DL20" s="49"/>
      <c r="DM20" s="50"/>
      <c r="DN20" s="50"/>
      <c r="DO20" s="50"/>
      <c r="DP20" s="50"/>
      <c r="DQ20" s="50"/>
      <c r="DR20" s="50"/>
      <c r="DS20" s="52"/>
      <c r="DT20" s="46" t="s">
        <v>21</v>
      </c>
      <c r="DU20" s="46" t="s">
        <v>21</v>
      </c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51"/>
      <c r="EM20" s="51"/>
      <c r="EN20" s="51"/>
      <c r="EO20" s="77"/>
      <c r="EP20" s="77"/>
      <c r="EQ20" s="77"/>
      <c r="ER20" s="77"/>
      <c r="ES20" s="52"/>
      <c r="ET20" s="46" t="s">
        <v>21</v>
      </c>
      <c r="EU20" s="46" t="s">
        <v>21</v>
      </c>
      <c r="EV20" s="46" t="s">
        <v>21</v>
      </c>
      <c r="EW20" s="46" t="s">
        <v>21</v>
      </c>
      <c r="EX20" s="46" t="s">
        <v>21</v>
      </c>
      <c r="EY20" s="46" t="s">
        <v>21</v>
      </c>
      <c r="EZ20" s="46" t="s">
        <v>21</v>
      </c>
      <c r="FA20" s="46" t="s">
        <v>21</v>
      </c>
      <c r="FB20" s="46"/>
      <c r="FC20" s="12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77"/>
      <c r="FP20" s="77"/>
      <c r="FQ20" s="77"/>
      <c r="FR20" s="77"/>
      <c r="FS20" s="52"/>
      <c r="FT20" s="46" t="s">
        <v>21</v>
      </c>
      <c r="FU20" s="46" t="s">
        <v>21</v>
      </c>
      <c r="FV20" s="12"/>
      <c r="FW20" s="12"/>
      <c r="FX20" s="12"/>
      <c r="FY20" s="12"/>
      <c r="FZ20" s="12"/>
      <c r="GA20" s="12"/>
      <c r="GB20" s="12"/>
      <c r="GC20" s="49"/>
      <c r="GD20" s="49"/>
      <c r="GE20" s="15"/>
      <c r="GF20" s="15"/>
      <c r="GG20" s="15"/>
      <c r="GH20" s="15"/>
      <c r="GI20" s="52"/>
      <c r="GJ20" s="82"/>
      <c r="GK20" s="82"/>
      <c r="GL20" s="82"/>
      <c r="GM20" s="82"/>
      <c r="GN20" s="84"/>
      <c r="GO20" s="84"/>
      <c r="GP20" s="84"/>
      <c r="GQ20" s="84"/>
      <c r="GR20" s="84"/>
      <c r="GS20" s="84"/>
      <c r="GT20" s="45">
        <f t="shared" si="40"/>
        <v>78</v>
      </c>
    </row>
    <row r="21" spans="1:349" ht="26.25" thickBot="1" x14ac:dyDescent="0.3">
      <c r="A21" s="92" t="s">
        <v>46</v>
      </c>
      <c r="B21" s="94" t="s">
        <v>47</v>
      </c>
      <c r="C21" s="12">
        <v>2</v>
      </c>
      <c r="D21" s="12">
        <v>2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48">
        <v>2</v>
      </c>
      <c r="L21" s="48">
        <v>2</v>
      </c>
      <c r="M21" s="48">
        <v>2</v>
      </c>
      <c r="N21" s="48">
        <v>2</v>
      </c>
      <c r="O21" s="12">
        <v>2</v>
      </c>
      <c r="P21" s="48">
        <v>2</v>
      </c>
      <c r="Q21" s="48">
        <v>2</v>
      </c>
      <c r="R21" s="48">
        <v>2</v>
      </c>
      <c r="S21" s="48">
        <v>2</v>
      </c>
      <c r="T21" s="46" t="s">
        <v>21</v>
      </c>
      <c r="U21" s="46" t="s">
        <v>21</v>
      </c>
      <c r="V21" s="48">
        <v>2</v>
      </c>
      <c r="W21" s="48">
        <v>2</v>
      </c>
      <c r="X21" s="48">
        <v>2</v>
      </c>
      <c r="Y21" s="48">
        <v>2</v>
      </c>
      <c r="Z21" s="48">
        <v>2</v>
      </c>
      <c r="AA21" s="48">
        <v>2</v>
      </c>
      <c r="AB21" s="48">
        <v>2</v>
      </c>
      <c r="AC21" s="48">
        <v>2</v>
      </c>
      <c r="AD21" s="48">
        <v>2</v>
      </c>
      <c r="AE21" s="48">
        <v>2</v>
      </c>
      <c r="AF21" s="12">
        <v>2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12">
        <v>2</v>
      </c>
      <c r="AO21" s="12">
        <v>2</v>
      </c>
      <c r="AP21" s="12">
        <v>2</v>
      </c>
      <c r="AQ21" s="12">
        <v>2</v>
      </c>
      <c r="AR21" s="52"/>
      <c r="AS21" s="52"/>
      <c r="AT21" s="46" t="s">
        <v>21</v>
      </c>
      <c r="AU21" s="46" t="s">
        <v>21</v>
      </c>
      <c r="AV21" s="46" t="s">
        <v>21</v>
      </c>
      <c r="AW21" s="46" t="s">
        <v>21</v>
      </c>
      <c r="AX21" s="46" t="s">
        <v>21</v>
      </c>
      <c r="AY21" s="46" t="s">
        <v>21</v>
      </c>
      <c r="AZ21" s="46" t="s">
        <v>21</v>
      </c>
      <c r="BA21" s="46" t="s">
        <v>21</v>
      </c>
      <c r="BB21" s="46" t="s">
        <v>21</v>
      </c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63"/>
      <c r="BT21" s="46" t="s">
        <v>21</v>
      </c>
      <c r="BU21" s="46" t="s">
        <v>21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49"/>
      <c r="CK21" s="49"/>
      <c r="CL21" s="49"/>
      <c r="CM21" s="49"/>
      <c r="CN21" s="49"/>
      <c r="CO21" s="49"/>
      <c r="CP21" s="49"/>
      <c r="CQ21" s="50"/>
      <c r="CR21" s="50"/>
      <c r="CS21" s="52"/>
      <c r="CT21" s="46" t="s">
        <v>21</v>
      </c>
      <c r="CU21" s="46" t="s">
        <v>21</v>
      </c>
      <c r="CV21" s="46" t="s">
        <v>21</v>
      </c>
      <c r="CW21" s="46" t="s">
        <v>21</v>
      </c>
      <c r="CX21" s="46" t="s">
        <v>21</v>
      </c>
      <c r="CY21" s="46" t="s">
        <v>21</v>
      </c>
      <c r="CZ21" s="46" t="s">
        <v>21</v>
      </c>
      <c r="DA21" s="46" t="s">
        <v>21</v>
      </c>
      <c r="DB21" s="46" t="s">
        <v>21</v>
      </c>
      <c r="DC21" s="12"/>
      <c r="DD21" s="49"/>
      <c r="DE21" s="49"/>
      <c r="DF21" s="49"/>
      <c r="DG21" s="49"/>
      <c r="DH21" s="49"/>
      <c r="DI21" s="49"/>
      <c r="DJ21" s="49"/>
      <c r="DK21" s="49"/>
      <c r="DL21" s="49"/>
      <c r="DM21" s="50"/>
      <c r="DN21" s="50"/>
      <c r="DO21" s="50"/>
      <c r="DP21" s="50"/>
      <c r="DQ21" s="50"/>
      <c r="DR21" s="73"/>
      <c r="DS21" s="47"/>
      <c r="DT21" s="46" t="s">
        <v>21</v>
      </c>
      <c r="DU21" s="46" t="s">
        <v>21</v>
      </c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51"/>
      <c r="EM21" s="51"/>
      <c r="EN21" s="51"/>
      <c r="EO21" s="77"/>
      <c r="EP21" s="77"/>
      <c r="EQ21" s="77"/>
      <c r="ER21" s="77"/>
      <c r="ES21" s="52"/>
      <c r="ET21" s="46" t="s">
        <v>21</v>
      </c>
      <c r="EU21" s="46" t="s">
        <v>21</v>
      </c>
      <c r="EV21" s="46" t="s">
        <v>21</v>
      </c>
      <c r="EW21" s="46" t="s">
        <v>21</v>
      </c>
      <c r="EX21" s="46" t="s">
        <v>21</v>
      </c>
      <c r="EY21" s="46" t="s">
        <v>21</v>
      </c>
      <c r="EZ21" s="46" t="s">
        <v>21</v>
      </c>
      <c r="FA21" s="46" t="s">
        <v>21</v>
      </c>
      <c r="FB21" s="46"/>
      <c r="FC21" s="12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77"/>
      <c r="FP21" s="77"/>
      <c r="FQ21" s="77"/>
      <c r="FR21" s="78"/>
      <c r="FS21" s="47"/>
      <c r="FT21" s="46" t="s">
        <v>21</v>
      </c>
      <c r="FU21" s="46" t="s">
        <v>21</v>
      </c>
      <c r="FV21" s="12"/>
      <c r="FW21" s="12"/>
      <c r="FX21" s="12"/>
      <c r="FY21" s="12"/>
      <c r="FZ21" s="12"/>
      <c r="GA21" s="12"/>
      <c r="GB21" s="12"/>
      <c r="GC21" s="49"/>
      <c r="GD21" s="49"/>
      <c r="GE21" s="15"/>
      <c r="GF21" s="15"/>
      <c r="GG21" s="15"/>
      <c r="GH21" s="15"/>
      <c r="GI21" s="52"/>
      <c r="GJ21" s="82"/>
      <c r="GK21" s="82"/>
      <c r="GL21" s="82"/>
      <c r="GM21" s="82"/>
      <c r="GN21" s="84"/>
      <c r="GO21" s="84"/>
      <c r="GP21" s="84"/>
      <c r="GQ21" s="84"/>
      <c r="GR21" s="84"/>
      <c r="GS21" s="84"/>
      <c r="GT21" s="45">
        <f t="shared" si="40"/>
        <v>78</v>
      </c>
    </row>
    <row r="22" spans="1:349" ht="15.75" thickBot="1" x14ac:dyDescent="0.3">
      <c r="A22" s="54" t="s">
        <v>48</v>
      </c>
      <c r="B22" s="94" t="s">
        <v>49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6" t="s">
        <v>21</v>
      </c>
      <c r="U22" s="46" t="s">
        <v>21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52"/>
      <c r="AS22" s="52"/>
      <c r="AT22" s="46" t="s">
        <v>21</v>
      </c>
      <c r="AU22" s="46" t="s">
        <v>21</v>
      </c>
      <c r="AV22" s="46" t="s">
        <v>21</v>
      </c>
      <c r="AW22" s="46" t="s">
        <v>21</v>
      </c>
      <c r="AX22" s="46" t="s">
        <v>21</v>
      </c>
      <c r="AY22" s="46" t="s">
        <v>21</v>
      </c>
      <c r="AZ22" s="46" t="s">
        <v>21</v>
      </c>
      <c r="BA22" s="46" t="s">
        <v>21</v>
      </c>
      <c r="BB22" s="46" t="s">
        <v>21</v>
      </c>
      <c r="BC22" s="12">
        <v>2</v>
      </c>
      <c r="BD22" s="12">
        <v>2</v>
      </c>
      <c r="BE22" s="12">
        <v>2</v>
      </c>
      <c r="BF22" s="12">
        <v>2</v>
      </c>
      <c r="BG22" s="12">
        <v>2</v>
      </c>
      <c r="BH22" s="12">
        <v>2</v>
      </c>
      <c r="BI22" s="12">
        <v>2</v>
      </c>
      <c r="BJ22" s="12">
        <v>2</v>
      </c>
      <c r="BK22" s="12">
        <v>2</v>
      </c>
      <c r="BL22" s="12">
        <v>2</v>
      </c>
      <c r="BM22" s="12">
        <v>2</v>
      </c>
      <c r="BN22" s="12">
        <v>2</v>
      </c>
      <c r="BO22" s="12">
        <v>2</v>
      </c>
      <c r="BP22" s="12">
        <v>2</v>
      </c>
      <c r="BQ22" s="12">
        <v>2</v>
      </c>
      <c r="BR22" s="12">
        <v>2</v>
      </c>
      <c r="BS22" s="63"/>
      <c r="BT22" s="46" t="s">
        <v>21</v>
      </c>
      <c r="BU22" s="46" t="s">
        <v>21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49"/>
      <c r="CK22" s="49"/>
      <c r="CL22" s="49"/>
      <c r="CM22" s="49"/>
      <c r="CN22" s="49"/>
      <c r="CO22" s="49"/>
      <c r="CP22" s="49"/>
      <c r="CQ22" s="50"/>
      <c r="CR22" s="50"/>
      <c r="CS22" s="52"/>
      <c r="CT22" s="46" t="s">
        <v>21</v>
      </c>
      <c r="CU22" s="46" t="s">
        <v>21</v>
      </c>
      <c r="CV22" s="46" t="s">
        <v>21</v>
      </c>
      <c r="CW22" s="46" t="s">
        <v>21</v>
      </c>
      <c r="CX22" s="46" t="s">
        <v>21</v>
      </c>
      <c r="CY22" s="46" t="s">
        <v>21</v>
      </c>
      <c r="CZ22" s="46" t="s">
        <v>21</v>
      </c>
      <c r="DA22" s="46" t="s">
        <v>21</v>
      </c>
      <c r="DB22" s="46" t="s">
        <v>21</v>
      </c>
      <c r="DC22" s="12"/>
      <c r="DD22" s="49"/>
      <c r="DE22" s="49"/>
      <c r="DF22" s="49"/>
      <c r="DG22" s="49"/>
      <c r="DH22" s="49"/>
      <c r="DI22" s="49"/>
      <c r="DJ22" s="49"/>
      <c r="DK22" s="49"/>
      <c r="DL22" s="49"/>
      <c r="DM22" s="50"/>
      <c r="DN22" s="50"/>
      <c r="DO22" s="50"/>
      <c r="DP22" s="50"/>
      <c r="DQ22" s="50"/>
      <c r="DR22" s="50"/>
      <c r="DS22" s="52"/>
      <c r="DT22" s="46" t="s">
        <v>21</v>
      </c>
      <c r="DU22" s="46" t="s">
        <v>21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51"/>
      <c r="EM22" s="51"/>
      <c r="EN22" s="51"/>
      <c r="EO22" s="77"/>
      <c r="EP22" s="77"/>
      <c r="EQ22" s="77"/>
      <c r="ER22" s="77"/>
      <c r="ES22" s="52"/>
      <c r="ET22" s="46" t="s">
        <v>21</v>
      </c>
      <c r="EU22" s="46" t="s">
        <v>21</v>
      </c>
      <c r="EV22" s="46" t="s">
        <v>21</v>
      </c>
      <c r="EW22" s="46" t="s">
        <v>21</v>
      </c>
      <c r="EX22" s="46" t="s">
        <v>21</v>
      </c>
      <c r="EY22" s="46" t="s">
        <v>21</v>
      </c>
      <c r="EZ22" s="46" t="s">
        <v>21</v>
      </c>
      <c r="FA22" s="46" t="s">
        <v>21</v>
      </c>
      <c r="FB22" s="46"/>
      <c r="FC22" s="12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77"/>
      <c r="FP22" s="77"/>
      <c r="FQ22" s="77"/>
      <c r="FR22" s="77"/>
      <c r="FS22" s="52"/>
      <c r="FT22" s="46" t="s">
        <v>21</v>
      </c>
      <c r="FU22" s="46" t="s">
        <v>21</v>
      </c>
      <c r="FV22" s="12"/>
      <c r="FW22" s="12"/>
      <c r="FX22" s="12"/>
      <c r="FY22" s="12"/>
      <c r="FZ22" s="12"/>
      <c r="GA22" s="12"/>
      <c r="GB22" s="12"/>
      <c r="GC22" s="49"/>
      <c r="GD22" s="49"/>
      <c r="GE22" s="15"/>
      <c r="GF22" s="15"/>
      <c r="GG22" s="15"/>
      <c r="GH22" s="15"/>
      <c r="GI22" s="52"/>
      <c r="GJ22" s="82"/>
      <c r="GK22" s="82"/>
      <c r="GL22" s="82"/>
      <c r="GM22" s="82"/>
      <c r="GN22" s="84"/>
      <c r="GO22" s="84"/>
      <c r="GP22" s="84"/>
      <c r="GQ22" s="84"/>
      <c r="GR22" s="84"/>
      <c r="GS22" s="84"/>
      <c r="GT22" s="45">
        <f t="shared" si="40"/>
        <v>32</v>
      </c>
    </row>
    <row r="23" spans="1:349" ht="15.75" thickBot="1" x14ac:dyDescent="0.3">
      <c r="A23" s="54" t="s">
        <v>80</v>
      </c>
      <c r="B23" s="94" t="s">
        <v>223</v>
      </c>
      <c r="C23" s="12">
        <v>4</v>
      </c>
      <c r="D23" s="12">
        <v>2</v>
      </c>
      <c r="E23" s="12">
        <v>4</v>
      </c>
      <c r="F23" s="12">
        <v>2</v>
      </c>
      <c r="G23" s="12">
        <v>4</v>
      </c>
      <c r="H23" s="12">
        <v>2</v>
      </c>
      <c r="I23" s="12">
        <v>4</v>
      </c>
      <c r="J23" s="12">
        <v>2</v>
      </c>
      <c r="K23" s="12">
        <v>4</v>
      </c>
      <c r="L23" s="12">
        <v>2</v>
      </c>
      <c r="M23" s="12">
        <v>4</v>
      </c>
      <c r="N23" s="12">
        <v>2</v>
      </c>
      <c r="O23" s="12">
        <v>4</v>
      </c>
      <c r="P23" s="12">
        <v>2</v>
      </c>
      <c r="Q23" s="12">
        <v>4</v>
      </c>
      <c r="R23" s="12">
        <v>2</v>
      </c>
      <c r="S23" s="12">
        <v>3</v>
      </c>
      <c r="T23" s="46"/>
      <c r="U23" s="46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52"/>
      <c r="AS23" s="52"/>
      <c r="AT23" s="46"/>
      <c r="AU23" s="46"/>
      <c r="AV23" s="46"/>
      <c r="AW23" s="46"/>
      <c r="AX23" s="46"/>
      <c r="AY23" s="46"/>
      <c r="AZ23" s="46"/>
      <c r="BA23" s="46"/>
      <c r="BB23" s="46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63"/>
      <c r="BT23" s="46"/>
      <c r="BU23" s="46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49"/>
      <c r="CK23" s="49"/>
      <c r="CL23" s="49"/>
      <c r="CM23" s="49"/>
      <c r="CN23" s="49"/>
      <c r="CO23" s="49"/>
      <c r="CP23" s="49"/>
      <c r="CQ23" s="50"/>
      <c r="CR23" s="50"/>
      <c r="CS23" s="52"/>
      <c r="CT23" s="46"/>
      <c r="CU23" s="46"/>
      <c r="CV23" s="46"/>
      <c r="CW23" s="46"/>
      <c r="CX23" s="46"/>
      <c r="CY23" s="46"/>
      <c r="CZ23" s="46"/>
      <c r="DA23" s="46"/>
      <c r="DB23" s="46"/>
      <c r="DC23" s="12"/>
      <c r="DD23" s="49"/>
      <c r="DE23" s="49"/>
      <c r="DF23" s="49"/>
      <c r="DG23" s="49"/>
      <c r="DH23" s="49"/>
      <c r="DI23" s="49"/>
      <c r="DJ23" s="49"/>
      <c r="DK23" s="49"/>
      <c r="DL23" s="49"/>
      <c r="DM23" s="50"/>
      <c r="DN23" s="50"/>
      <c r="DO23" s="50"/>
      <c r="DP23" s="50"/>
      <c r="DQ23" s="50"/>
      <c r="DR23" s="50"/>
      <c r="DS23" s="52"/>
      <c r="DT23" s="46"/>
      <c r="DU23" s="46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51"/>
      <c r="EM23" s="51"/>
      <c r="EN23" s="51"/>
      <c r="EO23" s="77"/>
      <c r="EP23" s="77"/>
      <c r="EQ23" s="77"/>
      <c r="ER23" s="77"/>
      <c r="ES23" s="52"/>
      <c r="ET23" s="46"/>
      <c r="EU23" s="46"/>
      <c r="EV23" s="46"/>
      <c r="EW23" s="46"/>
      <c r="EX23" s="46"/>
      <c r="EY23" s="46"/>
      <c r="EZ23" s="46"/>
      <c r="FA23" s="46"/>
      <c r="FB23" s="46"/>
      <c r="FC23" s="12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77"/>
      <c r="FP23" s="77"/>
      <c r="FQ23" s="77"/>
      <c r="FR23" s="77"/>
      <c r="FS23" s="52"/>
      <c r="FT23" s="46"/>
      <c r="FU23" s="46"/>
      <c r="FV23" s="12"/>
      <c r="FW23" s="12"/>
      <c r="FX23" s="12"/>
      <c r="FY23" s="12"/>
      <c r="FZ23" s="12"/>
      <c r="GA23" s="12"/>
      <c r="GB23" s="12"/>
      <c r="GC23" s="49"/>
      <c r="GD23" s="49"/>
      <c r="GE23" s="15"/>
      <c r="GF23" s="15"/>
      <c r="GG23" s="15"/>
      <c r="GH23" s="15"/>
      <c r="GI23" s="52"/>
      <c r="GJ23" s="82"/>
      <c r="GK23" s="82"/>
      <c r="GL23" s="82"/>
      <c r="GM23" s="82"/>
      <c r="GN23" s="84"/>
      <c r="GO23" s="84"/>
      <c r="GP23" s="84"/>
      <c r="GQ23" s="84"/>
      <c r="GR23" s="84"/>
      <c r="GS23" s="84"/>
      <c r="GT23" s="45">
        <f t="shared" si="40"/>
        <v>51</v>
      </c>
    </row>
    <row r="24" spans="1:349" ht="63.75" customHeight="1" thickBot="1" x14ac:dyDescent="0.3">
      <c r="A24" s="54" t="s">
        <v>50</v>
      </c>
      <c r="B24" s="94" t="s">
        <v>51</v>
      </c>
      <c r="C24" s="12"/>
      <c r="D24" s="12"/>
      <c r="E24" s="12"/>
      <c r="F24" s="12"/>
      <c r="G24" s="12"/>
      <c r="H24" s="12"/>
      <c r="I24" s="12"/>
      <c r="J24" s="12"/>
      <c r="K24" s="48"/>
      <c r="L24" s="48"/>
      <c r="M24" s="48"/>
      <c r="N24" s="48"/>
      <c r="O24" s="12"/>
      <c r="P24" s="48"/>
      <c r="Q24" s="48"/>
      <c r="R24" s="48"/>
      <c r="S24" s="48"/>
      <c r="T24" s="46" t="s">
        <v>21</v>
      </c>
      <c r="U24" s="46" t="s">
        <v>21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52"/>
      <c r="AS24" s="52"/>
      <c r="AT24" s="46" t="s">
        <v>21</v>
      </c>
      <c r="AU24" s="46" t="s">
        <v>21</v>
      </c>
      <c r="AV24" s="46" t="s">
        <v>21</v>
      </c>
      <c r="AW24" s="46" t="s">
        <v>21</v>
      </c>
      <c r="AX24" s="46" t="s">
        <v>21</v>
      </c>
      <c r="AY24" s="46" t="s">
        <v>21</v>
      </c>
      <c r="AZ24" s="46" t="s">
        <v>21</v>
      </c>
      <c r="BA24" s="46" t="s">
        <v>21</v>
      </c>
      <c r="BB24" s="46" t="s">
        <v>21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63"/>
      <c r="BT24" s="46" t="s">
        <v>21</v>
      </c>
      <c r="BU24" s="46" t="s">
        <v>21</v>
      </c>
      <c r="BV24" s="12">
        <v>2</v>
      </c>
      <c r="BW24" s="12">
        <v>2</v>
      </c>
      <c r="BX24" s="12">
        <v>2</v>
      </c>
      <c r="BY24" s="12">
        <v>2</v>
      </c>
      <c r="BZ24" s="12">
        <v>2</v>
      </c>
      <c r="CA24" s="12">
        <v>2</v>
      </c>
      <c r="CB24" s="12">
        <v>2</v>
      </c>
      <c r="CC24" s="12">
        <v>2</v>
      </c>
      <c r="CD24" s="12">
        <v>2</v>
      </c>
      <c r="CE24" s="12">
        <v>2</v>
      </c>
      <c r="CF24" s="12">
        <v>2</v>
      </c>
      <c r="CG24" s="12">
        <v>2</v>
      </c>
      <c r="CH24" s="12">
        <v>2</v>
      </c>
      <c r="CI24" s="12">
        <v>2</v>
      </c>
      <c r="CJ24" s="49">
        <v>2</v>
      </c>
      <c r="CK24" s="49">
        <v>2</v>
      </c>
      <c r="CL24" s="49">
        <v>2</v>
      </c>
      <c r="CM24" s="49">
        <v>2</v>
      </c>
      <c r="CN24" s="49">
        <v>2</v>
      </c>
      <c r="CO24" s="49">
        <v>2</v>
      </c>
      <c r="CP24" s="49">
        <v>2</v>
      </c>
      <c r="CQ24" s="50"/>
      <c r="CR24" s="50"/>
      <c r="CS24" s="52"/>
      <c r="CT24" s="46" t="s">
        <v>21</v>
      </c>
      <c r="CU24" s="46" t="s">
        <v>21</v>
      </c>
      <c r="CV24" s="46" t="s">
        <v>21</v>
      </c>
      <c r="CW24" s="46" t="s">
        <v>21</v>
      </c>
      <c r="CX24" s="46" t="s">
        <v>21</v>
      </c>
      <c r="CY24" s="46" t="s">
        <v>21</v>
      </c>
      <c r="CZ24" s="46" t="s">
        <v>21</v>
      </c>
      <c r="DA24" s="46" t="s">
        <v>21</v>
      </c>
      <c r="DB24" s="46" t="s">
        <v>21</v>
      </c>
      <c r="DC24" s="12"/>
      <c r="DD24" s="49"/>
      <c r="DE24" s="49"/>
      <c r="DF24" s="49"/>
      <c r="DG24" s="49"/>
      <c r="DH24" s="49"/>
      <c r="DI24" s="49"/>
      <c r="DJ24" s="49"/>
      <c r="DK24" s="49"/>
      <c r="DL24" s="49"/>
      <c r="DM24" s="50"/>
      <c r="DN24" s="50"/>
      <c r="DO24" s="50"/>
      <c r="DP24" s="50"/>
      <c r="DQ24" s="50"/>
      <c r="DR24" s="73"/>
      <c r="DS24" s="47"/>
      <c r="DT24" s="46" t="s">
        <v>21</v>
      </c>
      <c r="DU24" s="46" t="s">
        <v>21</v>
      </c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51"/>
      <c r="EM24" s="51"/>
      <c r="EN24" s="51"/>
      <c r="EO24" s="77"/>
      <c r="EP24" s="77"/>
      <c r="EQ24" s="77"/>
      <c r="ER24" s="77"/>
      <c r="ES24" s="52"/>
      <c r="ET24" s="46" t="s">
        <v>21</v>
      </c>
      <c r="EU24" s="46" t="s">
        <v>21</v>
      </c>
      <c r="EV24" s="46" t="s">
        <v>21</v>
      </c>
      <c r="EW24" s="46" t="s">
        <v>21</v>
      </c>
      <c r="EX24" s="46" t="s">
        <v>21</v>
      </c>
      <c r="EY24" s="46" t="s">
        <v>21</v>
      </c>
      <c r="EZ24" s="46" t="s">
        <v>21</v>
      </c>
      <c r="FA24" s="46" t="s">
        <v>21</v>
      </c>
      <c r="FB24" s="46"/>
      <c r="FC24" s="12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77"/>
      <c r="FP24" s="77"/>
      <c r="FQ24" s="77"/>
      <c r="FR24" s="78"/>
      <c r="FS24" s="47"/>
      <c r="FT24" s="46" t="s">
        <v>21</v>
      </c>
      <c r="FU24" s="46" t="s">
        <v>21</v>
      </c>
      <c r="FV24" s="12"/>
      <c r="FW24" s="12"/>
      <c r="FX24" s="12"/>
      <c r="FY24" s="12"/>
      <c r="FZ24" s="12"/>
      <c r="GA24" s="12"/>
      <c r="GB24" s="12"/>
      <c r="GC24" s="49"/>
      <c r="GD24" s="49"/>
      <c r="GE24" s="15"/>
      <c r="GF24" s="15"/>
      <c r="GG24" s="15"/>
      <c r="GH24" s="15"/>
      <c r="GI24" s="52"/>
      <c r="GJ24" s="82"/>
      <c r="GK24" s="82"/>
      <c r="GL24" s="82"/>
      <c r="GM24" s="82"/>
      <c r="GN24" s="84"/>
      <c r="GO24" s="84"/>
      <c r="GP24" s="84"/>
      <c r="GQ24" s="84"/>
      <c r="GR24" s="84"/>
      <c r="GS24" s="84"/>
      <c r="GT24" s="45">
        <f t="shared" si="40"/>
        <v>42</v>
      </c>
    </row>
    <row r="25" spans="1:349" s="61" customFormat="1" ht="54.75" customHeight="1" thickBot="1" x14ac:dyDescent="0.3">
      <c r="A25" s="90" t="s">
        <v>96</v>
      </c>
      <c r="B25" s="90" t="s">
        <v>120</v>
      </c>
      <c r="C25" s="53">
        <f>SUM(C26:C32)</f>
        <v>0</v>
      </c>
      <c r="D25" s="53">
        <f t="shared" ref="D25:S25" si="41">SUM(D26:D32)</f>
        <v>0</v>
      </c>
      <c r="E25" s="53">
        <f t="shared" si="41"/>
        <v>0</v>
      </c>
      <c r="F25" s="53">
        <f t="shared" si="41"/>
        <v>0</v>
      </c>
      <c r="G25" s="53">
        <f t="shared" si="41"/>
        <v>0</v>
      </c>
      <c r="H25" s="53">
        <f t="shared" si="41"/>
        <v>0</v>
      </c>
      <c r="I25" s="53">
        <f t="shared" si="41"/>
        <v>0</v>
      </c>
      <c r="J25" s="53">
        <f t="shared" si="41"/>
        <v>0</v>
      </c>
      <c r="K25" s="53">
        <f t="shared" si="41"/>
        <v>0</v>
      </c>
      <c r="L25" s="53">
        <f t="shared" si="41"/>
        <v>0</v>
      </c>
      <c r="M25" s="53">
        <f t="shared" si="41"/>
        <v>0</v>
      </c>
      <c r="N25" s="53">
        <f t="shared" si="41"/>
        <v>0</v>
      </c>
      <c r="O25" s="53">
        <f t="shared" si="41"/>
        <v>0</v>
      </c>
      <c r="P25" s="53">
        <f t="shared" si="41"/>
        <v>0</v>
      </c>
      <c r="Q25" s="53">
        <f t="shared" si="41"/>
        <v>0</v>
      </c>
      <c r="R25" s="53">
        <f t="shared" si="41"/>
        <v>0</v>
      </c>
      <c r="S25" s="53">
        <f t="shared" si="41"/>
        <v>0</v>
      </c>
      <c r="T25" s="58" t="s">
        <v>21</v>
      </c>
      <c r="U25" s="58" t="s">
        <v>21</v>
      </c>
      <c r="V25" s="53">
        <f>SUM(V26:V32)</f>
        <v>0</v>
      </c>
      <c r="W25" s="53">
        <f t="shared" ref="W25:AS25" si="42">SUM(W26:W32)</f>
        <v>0</v>
      </c>
      <c r="X25" s="53">
        <f t="shared" si="42"/>
        <v>0</v>
      </c>
      <c r="Y25" s="53">
        <f t="shared" si="42"/>
        <v>0</v>
      </c>
      <c r="Z25" s="53">
        <f t="shared" si="42"/>
        <v>0</v>
      </c>
      <c r="AA25" s="53">
        <f t="shared" si="42"/>
        <v>0</v>
      </c>
      <c r="AB25" s="53">
        <f t="shared" si="42"/>
        <v>0</v>
      </c>
      <c r="AC25" s="53">
        <f t="shared" si="42"/>
        <v>0</v>
      </c>
      <c r="AD25" s="53">
        <f t="shared" si="42"/>
        <v>0</v>
      </c>
      <c r="AE25" s="53">
        <f t="shared" si="42"/>
        <v>0</v>
      </c>
      <c r="AF25" s="53">
        <f t="shared" si="42"/>
        <v>0</v>
      </c>
      <c r="AG25" s="53">
        <f t="shared" si="42"/>
        <v>0</v>
      </c>
      <c r="AH25" s="53">
        <f t="shared" si="42"/>
        <v>0</v>
      </c>
      <c r="AI25" s="53">
        <f t="shared" si="42"/>
        <v>0</v>
      </c>
      <c r="AJ25" s="53">
        <f t="shared" si="42"/>
        <v>0</v>
      </c>
      <c r="AK25" s="53">
        <f t="shared" si="42"/>
        <v>0</v>
      </c>
      <c r="AL25" s="53">
        <f t="shared" si="42"/>
        <v>0</v>
      </c>
      <c r="AM25" s="53">
        <f t="shared" si="42"/>
        <v>0</v>
      </c>
      <c r="AN25" s="53">
        <f t="shared" si="42"/>
        <v>0</v>
      </c>
      <c r="AO25" s="53">
        <f t="shared" si="42"/>
        <v>0</v>
      </c>
      <c r="AP25" s="53">
        <f t="shared" si="42"/>
        <v>0</v>
      </c>
      <c r="AQ25" s="53">
        <f t="shared" si="42"/>
        <v>0</v>
      </c>
      <c r="AR25" s="53">
        <f t="shared" si="42"/>
        <v>0</v>
      </c>
      <c r="AS25" s="53">
        <f t="shared" si="42"/>
        <v>0</v>
      </c>
      <c r="AT25" s="58" t="s">
        <v>21</v>
      </c>
      <c r="AU25" s="58" t="s">
        <v>21</v>
      </c>
      <c r="AV25" s="58" t="s">
        <v>21</v>
      </c>
      <c r="AW25" s="58" t="s">
        <v>21</v>
      </c>
      <c r="AX25" s="58" t="s">
        <v>21</v>
      </c>
      <c r="AY25" s="58" t="s">
        <v>21</v>
      </c>
      <c r="AZ25" s="58" t="s">
        <v>21</v>
      </c>
      <c r="BA25" s="58" t="s">
        <v>21</v>
      </c>
      <c r="BB25" s="58" t="s">
        <v>21</v>
      </c>
      <c r="BC25" s="53">
        <f>SUM(BC26:BC32)</f>
        <v>4</v>
      </c>
      <c r="BD25" s="53">
        <f t="shared" ref="BD25:BS25" si="43">SUM(BD26:BD32)</f>
        <v>4</v>
      </c>
      <c r="BE25" s="53">
        <f t="shared" si="43"/>
        <v>4</v>
      </c>
      <c r="BF25" s="53">
        <f t="shared" si="43"/>
        <v>4</v>
      </c>
      <c r="BG25" s="53">
        <f t="shared" si="43"/>
        <v>4</v>
      </c>
      <c r="BH25" s="53">
        <f t="shared" si="43"/>
        <v>4</v>
      </c>
      <c r="BI25" s="53">
        <f t="shared" si="43"/>
        <v>4</v>
      </c>
      <c r="BJ25" s="53">
        <f t="shared" si="43"/>
        <v>4</v>
      </c>
      <c r="BK25" s="53">
        <f t="shared" si="43"/>
        <v>4</v>
      </c>
      <c r="BL25" s="53">
        <f t="shared" si="43"/>
        <v>4</v>
      </c>
      <c r="BM25" s="53">
        <f t="shared" si="43"/>
        <v>4</v>
      </c>
      <c r="BN25" s="53">
        <f t="shared" si="43"/>
        <v>4</v>
      </c>
      <c r="BO25" s="53">
        <f>SUM(BO26:BO32)</f>
        <v>4</v>
      </c>
      <c r="BP25" s="53">
        <f t="shared" si="43"/>
        <v>4</v>
      </c>
      <c r="BQ25" s="53">
        <f t="shared" si="43"/>
        <v>4</v>
      </c>
      <c r="BR25" s="53">
        <f t="shared" si="43"/>
        <v>4</v>
      </c>
      <c r="BS25" s="53">
        <f t="shared" si="43"/>
        <v>0</v>
      </c>
      <c r="BT25" s="58" t="s">
        <v>21</v>
      </c>
      <c r="BU25" s="58" t="s">
        <v>21</v>
      </c>
      <c r="BV25" s="53">
        <f>SUM(BV26:BV32)</f>
        <v>8</v>
      </c>
      <c r="BW25" s="53">
        <f t="shared" ref="BW25:CS25" si="44">SUM(BW26:BW32)</f>
        <v>10</v>
      </c>
      <c r="BX25" s="53">
        <f t="shared" si="44"/>
        <v>8</v>
      </c>
      <c r="BY25" s="53">
        <f t="shared" si="44"/>
        <v>10</v>
      </c>
      <c r="BZ25" s="53">
        <f t="shared" si="44"/>
        <v>8</v>
      </c>
      <c r="CA25" s="53">
        <f t="shared" si="44"/>
        <v>10</v>
      </c>
      <c r="CB25" s="53">
        <f t="shared" si="44"/>
        <v>8</v>
      </c>
      <c r="CC25" s="53">
        <f t="shared" si="44"/>
        <v>10</v>
      </c>
      <c r="CD25" s="53">
        <f t="shared" si="44"/>
        <v>8</v>
      </c>
      <c r="CE25" s="53">
        <f t="shared" si="44"/>
        <v>10</v>
      </c>
      <c r="CF25" s="53">
        <f t="shared" si="44"/>
        <v>8</v>
      </c>
      <c r="CG25" s="53">
        <f t="shared" si="44"/>
        <v>10</v>
      </c>
      <c r="CH25" s="53">
        <f t="shared" si="44"/>
        <v>8</v>
      </c>
      <c r="CI25" s="53">
        <f t="shared" si="44"/>
        <v>10</v>
      </c>
      <c r="CJ25" s="53">
        <f t="shared" si="44"/>
        <v>8</v>
      </c>
      <c r="CK25" s="53">
        <f t="shared" si="44"/>
        <v>10</v>
      </c>
      <c r="CL25" s="53">
        <f t="shared" si="44"/>
        <v>8</v>
      </c>
      <c r="CM25" s="53">
        <f t="shared" si="44"/>
        <v>10</v>
      </c>
      <c r="CN25" s="53">
        <f t="shared" si="44"/>
        <v>8</v>
      </c>
      <c r="CO25" s="53">
        <f t="shared" si="44"/>
        <v>10</v>
      </c>
      <c r="CP25" s="53">
        <f t="shared" si="44"/>
        <v>9</v>
      </c>
      <c r="CQ25" s="53">
        <f t="shared" si="44"/>
        <v>0</v>
      </c>
      <c r="CR25" s="53">
        <f t="shared" si="44"/>
        <v>0</v>
      </c>
      <c r="CS25" s="53">
        <f t="shared" si="44"/>
        <v>0</v>
      </c>
      <c r="CT25" s="58" t="s">
        <v>21</v>
      </c>
      <c r="CU25" s="58" t="s">
        <v>21</v>
      </c>
      <c r="CV25" s="58" t="s">
        <v>21</v>
      </c>
      <c r="CW25" s="58" t="s">
        <v>21</v>
      </c>
      <c r="CX25" s="58" t="s">
        <v>21</v>
      </c>
      <c r="CY25" s="58" t="s">
        <v>21</v>
      </c>
      <c r="CZ25" s="58" t="s">
        <v>21</v>
      </c>
      <c r="DA25" s="58" t="s">
        <v>21</v>
      </c>
      <c r="DB25" s="58" t="s">
        <v>21</v>
      </c>
      <c r="DC25" s="53">
        <f>SUM(DC26:DC32)</f>
        <v>4</v>
      </c>
      <c r="DD25" s="53">
        <f t="shared" ref="DD25:DS25" si="45">SUM(DD26:DD32)</f>
        <v>4</v>
      </c>
      <c r="DE25" s="53">
        <f t="shared" si="45"/>
        <v>4</v>
      </c>
      <c r="DF25" s="53">
        <f t="shared" si="45"/>
        <v>4</v>
      </c>
      <c r="DG25" s="53">
        <f t="shared" si="45"/>
        <v>4</v>
      </c>
      <c r="DH25" s="53">
        <f t="shared" si="45"/>
        <v>4</v>
      </c>
      <c r="DI25" s="53">
        <f t="shared" si="45"/>
        <v>4</v>
      </c>
      <c r="DJ25" s="53">
        <f t="shared" si="45"/>
        <v>4</v>
      </c>
      <c r="DK25" s="53">
        <f t="shared" si="45"/>
        <v>4</v>
      </c>
      <c r="DL25" s="53">
        <f t="shared" si="45"/>
        <v>4</v>
      </c>
      <c r="DM25" s="53">
        <f t="shared" si="45"/>
        <v>0</v>
      </c>
      <c r="DN25" s="53">
        <f t="shared" si="45"/>
        <v>0</v>
      </c>
      <c r="DO25" s="53">
        <f t="shared" si="45"/>
        <v>0</v>
      </c>
      <c r="DP25" s="53">
        <f t="shared" si="45"/>
        <v>0</v>
      </c>
      <c r="DQ25" s="53">
        <f>SUM(DQ26:DQ32)</f>
        <v>0</v>
      </c>
      <c r="DR25" s="53">
        <f t="shared" si="45"/>
        <v>0</v>
      </c>
      <c r="DS25" s="53">
        <f t="shared" si="45"/>
        <v>0</v>
      </c>
      <c r="DT25" s="58" t="s">
        <v>21</v>
      </c>
      <c r="DU25" s="58" t="s">
        <v>21</v>
      </c>
      <c r="DV25" s="53">
        <f>SUM(DV26:DV32)</f>
        <v>8</v>
      </c>
      <c r="DW25" s="53">
        <f t="shared" ref="DW25:ES25" si="46">SUM(DW26:DW32)</f>
        <v>12</v>
      </c>
      <c r="DX25" s="53">
        <f t="shared" si="46"/>
        <v>8</v>
      </c>
      <c r="DY25" s="53">
        <f t="shared" si="46"/>
        <v>12</v>
      </c>
      <c r="DZ25" s="53">
        <f t="shared" si="46"/>
        <v>8</v>
      </c>
      <c r="EA25" s="53">
        <f t="shared" si="46"/>
        <v>12</v>
      </c>
      <c r="EB25" s="53">
        <f t="shared" si="46"/>
        <v>8</v>
      </c>
      <c r="EC25" s="53">
        <f t="shared" si="46"/>
        <v>12</v>
      </c>
      <c r="ED25" s="53">
        <f t="shared" si="46"/>
        <v>8</v>
      </c>
      <c r="EE25" s="53">
        <f t="shared" si="46"/>
        <v>12</v>
      </c>
      <c r="EF25" s="53">
        <f t="shared" si="46"/>
        <v>8</v>
      </c>
      <c r="EG25" s="53">
        <f t="shared" si="46"/>
        <v>12</v>
      </c>
      <c r="EH25" s="53">
        <f t="shared" si="46"/>
        <v>8</v>
      </c>
      <c r="EI25" s="53">
        <f t="shared" si="46"/>
        <v>12</v>
      </c>
      <c r="EJ25" s="53">
        <f t="shared" si="46"/>
        <v>8</v>
      </c>
      <c r="EK25" s="53">
        <f t="shared" si="46"/>
        <v>12</v>
      </c>
      <c r="EL25" s="53">
        <f t="shared" si="46"/>
        <v>0</v>
      </c>
      <c r="EM25" s="53">
        <f t="shared" si="46"/>
        <v>0</v>
      </c>
      <c r="EN25" s="53">
        <f t="shared" si="46"/>
        <v>0</v>
      </c>
      <c r="EO25" s="53">
        <f t="shared" si="46"/>
        <v>0</v>
      </c>
      <c r="EP25" s="53">
        <f t="shared" si="46"/>
        <v>0</v>
      </c>
      <c r="EQ25" s="53">
        <f t="shared" si="46"/>
        <v>0</v>
      </c>
      <c r="ER25" s="53">
        <f>SUM(ER26:ER32)</f>
        <v>0</v>
      </c>
      <c r="ES25" s="53">
        <f t="shared" si="46"/>
        <v>0</v>
      </c>
      <c r="ET25" s="58" t="s">
        <v>21</v>
      </c>
      <c r="EU25" s="58" t="s">
        <v>21</v>
      </c>
      <c r="EV25" s="58" t="s">
        <v>21</v>
      </c>
      <c r="EW25" s="58" t="s">
        <v>21</v>
      </c>
      <c r="EX25" s="58" t="s">
        <v>21</v>
      </c>
      <c r="EY25" s="58" t="s">
        <v>21</v>
      </c>
      <c r="EZ25" s="58" t="s">
        <v>21</v>
      </c>
      <c r="FA25" s="58" t="s">
        <v>21</v>
      </c>
      <c r="FB25" s="53">
        <f>SUM(FB26:FB32)</f>
        <v>0</v>
      </c>
      <c r="FC25" s="53">
        <f>SUM(FC26:FC32)</f>
        <v>8</v>
      </c>
      <c r="FD25" s="53">
        <f t="shared" ref="FD25:FS25" si="47">SUM(FD26:FD32)</f>
        <v>8</v>
      </c>
      <c r="FE25" s="53">
        <f t="shared" si="47"/>
        <v>8</v>
      </c>
      <c r="FF25" s="53">
        <f t="shared" si="47"/>
        <v>8</v>
      </c>
      <c r="FG25" s="53">
        <f t="shared" si="47"/>
        <v>8</v>
      </c>
      <c r="FH25" s="53">
        <f t="shared" si="47"/>
        <v>8</v>
      </c>
      <c r="FI25" s="53">
        <f t="shared" si="47"/>
        <v>8</v>
      </c>
      <c r="FJ25" s="53">
        <f t="shared" si="47"/>
        <v>8</v>
      </c>
      <c r="FK25" s="53">
        <f t="shared" ref="FK25" si="48">SUM(FK26:FK32)</f>
        <v>8</v>
      </c>
      <c r="FL25" s="53">
        <f t="shared" ref="FL25" si="49">SUM(FL26:FL32)</f>
        <v>8</v>
      </c>
      <c r="FM25" s="53">
        <f t="shared" ref="FM25" si="50">SUM(FM26:FM32)</f>
        <v>8</v>
      </c>
      <c r="FN25" s="53">
        <f t="shared" ref="FN25" si="51">SUM(FN26:FN32)</f>
        <v>8</v>
      </c>
      <c r="FO25" s="53">
        <f t="shared" si="47"/>
        <v>0</v>
      </c>
      <c r="FP25" s="53">
        <f t="shared" si="47"/>
        <v>0</v>
      </c>
      <c r="FQ25" s="53">
        <f t="shared" si="47"/>
        <v>0</v>
      </c>
      <c r="FR25" s="53">
        <f t="shared" si="47"/>
        <v>0</v>
      </c>
      <c r="FS25" s="53">
        <f t="shared" si="47"/>
        <v>0</v>
      </c>
      <c r="FT25" s="58" t="s">
        <v>21</v>
      </c>
      <c r="FU25" s="58" t="s">
        <v>21</v>
      </c>
      <c r="FV25" s="53">
        <f>SUM(FV26:FV32)</f>
        <v>4</v>
      </c>
      <c r="FW25" s="53">
        <f t="shared" ref="FW25:GS25" si="52">SUM(FW26:FW32)</f>
        <v>4</v>
      </c>
      <c r="FX25" s="53">
        <f t="shared" si="52"/>
        <v>4</v>
      </c>
      <c r="FY25" s="53">
        <f t="shared" si="52"/>
        <v>4</v>
      </c>
      <c r="FZ25" s="53">
        <f t="shared" si="52"/>
        <v>4</v>
      </c>
      <c r="GA25" s="53">
        <f t="shared" si="52"/>
        <v>4</v>
      </c>
      <c r="GB25" s="53">
        <f t="shared" si="52"/>
        <v>4</v>
      </c>
      <c r="GC25" s="53">
        <f t="shared" si="52"/>
        <v>4</v>
      </c>
      <c r="GD25" s="53">
        <f t="shared" si="52"/>
        <v>4</v>
      </c>
      <c r="GE25" s="53">
        <f t="shared" si="52"/>
        <v>0</v>
      </c>
      <c r="GF25" s="53">
        <f t="shared" si="52"/>
        <v>0</v>
      </c>
      <c r="GG25" s="53">
        <f t="shared" si="52"/>
        <v>0</v>
      </c>
      <c r="GH25" s="53">
        <f t="shared" si="52"/>
        <v>0</v>
      </c>
      <c r="GI25" s="53">
        <f t="shared" si="52"/>
        <v>0</v>
      </c>
      <c r="GJ25" s="53">
        <f t="shared" si="52"/>
        <v>0</v>
      </c>
      <c r="GK25" s="53">
        <f t="shared" si="52"/>
        <v>0</v>
      </c>
      <c r="GL25" s="53">
        <f t="shared" si="52"/>
        <v>0</v>
      </c>
      <c r="GM25" s="53">
        <f t="shared" si="52"/>
        <v>0</v>
      </c>
      <c r="GN25" s="53">
        <f t="shared" si="52"/>
        <v>0</v>
      </c>
      <c r="GO25" s="53">
        <f t="shared" si="52"/>
        <v>0</v>
      </c>
      <c r="GP25" s="53">
        <f t="shared" si="52"/>
        <v>0</v>
      </c>
      <c r="GQ25" s="53">
        <f t="shared" si="52"/>
        <v>0</v>
      </c>
      <c r="GR25" s="53">
        <f t="shared" si="52"/>
        <v>0</v>
      </c>
      <c r="GS25" s="53">
        <f t="shared" si="52"/>
        <v>0</v>
      </c>
      <c r="GT25" s="53">
        <f>SUM(GT26:GT32)</f>
        <v>585</v>
      </c>
      <c r="GU25" s="66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</row>
    <row r="26" spans="1:349" ht="15.75" thickBot="1" x14ac:dyDescent="0.3">
      <c r="A26" s="67" t="s">
        <v>97</v>
      </c>
      <c r="B26" s="68" t="s">
        <v>81</v>
      </c>
      <c r="C26" s="12"/>
      <c r="D26" s="12"/>
      <c r="E26" s="12"/>
      <c r="F26" s="12"/>
      <c r="G26" s="12"/>
      <c r="H26" s="12"/>
      <c r="I26" s="12"/>
      <c r="J26" s="12"/>
      <c r="K26" s="48"/>
      <c r="L26" s="48"/>
      <c r="M26" s="48"/>
      <c r="N26" s="48"/>
      <c r="O26" s="12"/>
      <c r="P26" s="48"/>
      <c r="Q26" s="48"/>
      <c r="R26" s="48"/>
      <c r="S26" s="48"/>
      <c r="T26" s="46" t="s">
        <v>21</v>
      </c>
      <c r="U26" s="46" t="s">
        <v>21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69"/>
      <c r="AS26" s="69"/>
      <c r="AT26" s="46" t="s">
        <v>21</v>
      </c>
      <c r="AU26" s="46" t="s">
        <v>21</v>
      </c>
      <c r="AV26" s="46" t="s">
        <v>21</v>
      </c>
      <c r="AW26" s="46" t="s">
        <v>21</v>
      </c>
      <c r="AX26" s="46" t="s">
        <v>21</v>
      </c>
      <c r="AY26" s="46" t="s">
        <v>21</v>
      </c>
      <c r="AZ26" s="46" t="s">
        <v>21</v>
      </c>
      <c r="BA26" s="46" t="s">
        <v>21</v>
      </c>
      <c r="BB26" s="46" t="s">
        <v>21</v>
      </c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52"/>
      <c r="BT26" s="46" t="s">
        <v>21</v>
      </c>
      <c r="BU26" s="46" t="s">
        <v>21</v>
      </c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49"/>
      <c r="CQ26" s="50"/>
      <c r="CR26" s="50"/>
      <c r="CS26" s="52"/>
      <c r="CT26" s="46"/>
      <c r="CU26" s="46"/>
      <c r="CV26" s="46"/>
      <c r="CW26" s="46"/>
      <c r="CX26" s="46"/>
      <c r="CY26" s="46"/>
      <c r="CZ26" s="46"/>
      <c r="DA26" s="46"/>
      <c r="DB26" s="46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50"/>
      <c r="DN26" s="50"/>
      <c r="DO26" s="50"/>
      <c r="DP26" s="50"/>
      <c r="DQ26" s="50"/>
      <c r="DR26" s="50"/>
      <c r="DS26" s="52"/>
      <c r="DT26" s="46"/>
      <c r="DU26" s="46"/>
      <c r="DV26" s="12">
        <v>2</v>
      </c>
      <c r="DW26" s="12">
        <v>4</v>
      </c>
      <c r="DX26" s="12">
        <v>2</v>
      </c>
      <c r="DY26" s="12">
        <v>4</v>
      </c>
      <c r="DZ26" s="12">
        <v>2</v>
      </c>
      <c r="EA26" s="12">
        <v>4</v>
      </c>
      <c r="EB26" s="12">
        <v>2</v>
      </c>
      <c r="EC26" s="12">
        <v>4</v>
      </c>
      <c r="ED26" s="12">
        <v>2</v>
      </c>
      <c r="EE26" s="12">
        <v>4</v>
      </c>
      <c r="EF26" s="12">
        <v>2</v>
      </c>
      <c r="EG26" s="12">
        <v>4</v>
      </c>
      <c r="EH26" s="12">
        <v>2</v>
      </c>
      <c r="EI26" s="12">
        <v>4</v>
      </c>
      <c r="EJ26" s="12">
        <v>2</v>
      </c>
      <c r="EK26" s="12">
        <v>4</v>
      </c>
      <c r="EL26" s="51"/>
      <c r="EM26" s="51"/>
      <c r="EN26" s="51"/>
      <c r="EO26" s="77"/>
      <c r="EP26" s="77"/>
      <c r="EQ26" s="77"/>
      <c r="ER26" s="77"/>
      <c r="ES26" s="52"/>
      <c r="ET26" s="46"/>
      <c r="EU26" s="46"/>
      <c r="EV26" s="46"/>
      <c r="EW26" s="46"/>
      <c r="EX26" s="46"/>
      <c r="EY26" s="46"/>
      <c r="EZ26" s="46"/>
      <c r="FA26" s="46"/>
      <c r="FB26" s="46"/>
      <c r="FC26" s="12"/>
      <c r="FD26" s="12"/>
      <c r="FE26" s="12"/>
      <c r="FF26" s="12"/>
      <c r="FG26" s="12"/>
      <c r="FH26" s="12"/>
      <c r="FI26" s="12"/>
      <c r="FJ26" s="12"/>
      <c r="FK26" s="49"/>
      <c r="FL26" s="49"/>
      <c r="FM26" s="49"/>
      <c r="FN26" s="49"/>
      <c r="FO26" s="77"/>
      <c r="FP26" s="77"/>
      <c r="FQ26" s="77"/>
      <c r="FR26" s="77"/>
      <c r="FS26" s="52"/>
      <c r="FT26" s="46"/>
      <c r="FU26" s="46"/>
      <c r="FV26" s="12"/>
      <c r="FW26" s="12"/>
      <c r="FX26" s="12"/>
      <c r="FY26" s="12"/>
      <c r="FZ26" s="12"/>
      <c r="GA26" s="12"/>
      <c r="GB26" s="12"/>
      <c r="GC26" s="49"/>
      <c r="GD26" s="49"/>
      <c r="GE26" s="15"/>
      <c r="GF26" s="15"/>
      <c r="GG26" s="15"/>
      <c r="GH26" s="15"/>
      <c r="GI26" s="52"/>
      <c r="GJ26" s="82"/>
      <c r="GK26" s="82"/>
      <c r="GL26" s="82"/>
      <c r="GM26" s="82"/>
      <c r="GN26" s="84"/>
      <c r="GO26" s="84"/>
      <c r="GP26" s="84"/>
      <c r="GQ26" s="84"/>
      <c r="GR26" s="84"/>
      <c r="GS26" s="84"/>
      <c r="GT26" s="53">
        <f>SUM(C26:S26,V26:AS26,BC26:BS26,BV26:CS26,DC26:DS26,DV26:ES26,FC26:FS26,FV26:GS26)</f>
        <v>48</v>
      </c>
    </row>
    <row r="27" spans="1:349" ht="15.75" thickBot="1" x14ac:dyDescent="0.3">
      <c r="A27" s="67" t="s">
        <v>98</v>
      </c>
      <c r="B27" s="68" t="s">
        <v>39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46" t="s">
        <v>21</v>
      </c>
      <c r="U27" s="46" t="s">
        <v>21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69"/>
      <c r="AS27" s="69"/>
      <c r="AT27" s="46" t="s">
        <v>21</v>
      </c>
      <c r="AU27" s="46" t="s">
        <v>21</v>
      </c>
      <c r="AV27" s="46" t="s">
        <v>21</v>
      </c>
      <c r="AW27" s="46" t="s">
        <v>21</v>
      </c>
      <c r="AX27" s="46" t="s">
        <v>21</v>
      </c>
      <c r="AY27" s="46" t="s">
        <v>21</v>
      </c>
      <c r="AZ27" s="46" t="s">
        <v>21</v>
      </c>
      <c r="BA27" s="46" t="s">
        <v>21</v>
      </c>
      <c r="BB27" s="46" t="s">
        <v>21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52"/>
      <c r="BT27" s="46" t="s">
        <v>21</v>
      </c>
      <c r="BU27" s="46" t="s">
        <v>21</v>
      </c>
      <c r="BV27" s="12">
        <v>2</v>
      </c>
      <c r="BW27" s="12">
        <v>4</v>
      </c>
      <c r="BX27" s="12">
        <v>2</v>
      </c>
      <c r="BY27" s="12">
        <v>4</v>
      </c>
      <c r="BZ27" s="12">
        <v>2</v>
      </c>
      <c r="CA27" s="12">
        <v>4</v>
      </c>
      <c r="CB27" s="12">
        <v>2</v>
      </c>
      <c r="CC27" s="12">
        <v>4</v>
      </c>
      <c r="CD27" s="12">
        <v>2</v>
      </c>
      <c r="CE27" s="12">
        <v>4</v>
      </c>
      <c r="CF27" s="12">
        <v>2</v>
      </c>
      <c r="CG27" s="12">
        <v>4</v>
      </c>
      <c r="CH27" s="12">
        <v>2</v>
      </c>
      <c r="CI27" s="12">
        <v>4</v>
      </c>
      <c r="CJ27" s="49">
        <v>2</v>
      </c>
      <c r="CK27" s="49">
        <v>4</v>
      </c>
      <c r="CL27" s="49">
        <v>2</v>
      </c>
      <c r="CM27" s="49">
        <v>4</v>
      </c>
      <c r="CN27" s="49">
        <v>2</v>
      </c>
      <c r="CO27" s="49">
        <v>4</v>
      </c>
      <c r="CP27" s="49">
        <v>3</v>
      </c>
      <c r="CQ27" s="50"/>
      <c r="CR27" s="50"/>
      <c r="CS27" s="52"/>
      <c r="CT27" s="46"/>
      <c r="CU27" s="46"/>
      <c r="CV27" s="46"/>
      <c r="CW27" s="46"/>
      <c r="CX27" s="46"/>
      <c r="CY27" s="46"/>
      <c r="CZ27" s="46"/>
      <c r="DA27" s="46"/>
      <c r="DB27" s="46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50"/>
      <c r="DN27" s="50"/>
      <c r="DO27" s="50"/>
      <c r="DP27" s="50"/>
      <c r="DQ27" s="50"/>
      <c r="DR27" s="50"/>
      <c r="DS27" s="52"/>
      <c r="DT27" s="46"/>
      <c r="DU27" s="46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49"/>
      <c r="EL27" s="51"/>
      <c r="EM27" s="51"/>
      <c r="EN27" s="51"/>
      <c r="EO27" s="77"/>
      <c r="EP27" s="77"/>
      <c r="EQ27" s="77"/>
      <c r="ER27" s="77"/>
      <c r="ES27" s="52"/>
      <c r="ET27" s="46"/>
      <c r="EU27" s="46"/>
      <c r="EV27" s="46"/>
      <c r="EW27" s="46"/>
      <c r="EX27" s="46"/>
      <c r="EY27" s="46"/>
      <c r="EZ27" s="46"/>
      <c r="FA27" s="46"/>
      <c r="FB27" s="46"/>
      <c r="FC27" s="12"/>
      <c r="FD27" s="12"/>
      <c r="FE27" s="12"/>
      <c r="FF27" s="12"/>
      <c r="FG27" s="12"/>
      <c r="FH27" s="12"/>
      <c r="FI27" s="12"/>
      <c r="FJ27" s="12"/>
      <c r="FK27" s="49"/>
      <c r="FL27" s="49"/>
      <c r="FM27" s="49"/>
      <c r="FN27" s="49"/>
      <c r="FO27" s="77"/>
      <c r="FP27" s="77"/>
      <c r="FQ27" s="77"/>
      <c r="FR27" s="77"/>
      <c r="FS27" s="52"/>
      <c r="FT27" s="46"/>
      <c r="FU27" s="46"/>
      <c r="FV27" s="12"/>
      <c r="FW27" s="12"/>
      <c r="FX27" s="12"/>
      <c r="FY27" s="12"/>
      <c r="FZ27" s="12"/>
      <c r="GA27" s="12"/>
      <c r="GB27" s="12"/>
      <c r="GC27" s="49"/>
      <c r="GD27" s="49"/>
      <c r="GE27" s="15"/>
      <c r="GF27" s="15"/>
      <c r="GG27" s="15"/>
      <c r="GH27" s="15"/>
      <c r="GI27" s="52"/>
      <c r="GJ27" s="82"/>
      <c r="GK27" s="82"/>
      <c r="GL27" s="82"/>
      <c r="GM27" s="82"/>
      <c r="GN27" s="84"/>
      <c r="GO27" s="84"/>
      <c r="GP27" s="84"/>
      <c r="GQ27" s="84"/>
      <c r="GR27" s="84"/>
      <c r="GS27" s="84"/>
      <c r="GT27" s="53">
        <f t="shared" ref="GT27:GT32" si="53">SUM(C27:S27,V27:AS27,BC27:BS27,BV27:CS27,DC27:DS27,DV27:ES27,FC27:FS27,FV27:GS27)</f>
        <v>63</v>
      </c>
    </row>
    <row r="28" spans="1:349" ht="39" thickBot="1" x14ac:dyDescent="0.3">
      <c r="A28" s="67" t="s">
        <v>119</v>
      </c>
      <c r="B28" s="68" t="s">
        <v>83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46" t="s">
        <v>21</v>
      </c>
      <c r="U28" s="46" t="s">
        <v>21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69"/>
      <c r="AS28" s="69"/>
      <c r="AT28" s="46" t="s">
        <v>21</v>
      </c>
      <c r="AU28" s="46" t="s">
        <v>21</v>
      </c>
      <c r="AV28" s="46" t="s">
        <v>21</v>
      </c>
      <c r="AW28" s="46" t="s">
        <v>21</v>
      </c>
      <c r="AX28" s="46" t="s">
        <v>21</v>
      </c>
      <c r="AY28" s="46" t="s">
        <v>21</v>
      </c>
      <c r="AZ28" s="46" t="s">
        <v>21</v>
      </c>
      <c r="BA28" s="46" t="s">
        <v>21</v>
      </c>
      <c r="BB28" s="46" t="s">
        <v>21</v>
      </c>
      <c r="BC28" s="12">
        <v>2</v>
      </c>
      <c r="BD28" s="12">
        <v>2</v>
      </c>
      <c r="BE28" s="12">
        <v>2</v>
      </c>
      <c r="BF28" s="12">
        <v>2</v>
      </c>
      <c r="BG28" s="12">
        <v>2</v>
      </c>
      <c r="BH28" s="12">
        <v>2</v>
      </c>
      <c r="BI28" s="12">
        <v>2</v>
      </c>
      <c r="BJ28" s="12">
        <v>2</v>
      </c>
      <c r="BK28" s="12">
        <v>2</v>
      </c>
      <c r="BL28" s="12">
        <v>2</v>
      </c>
      <c r="BM28" s="12">
        <v>2</v>
      </c>
      <c r="BN28" s="12">
        <v>2</v>
      </c>
      <c r="BO28" s="12">
        <v>2</v>
      </c>
      <c r="BP28" s="12">
        <v>2</v>
      </c>
      <c r="BQ28" s="12">
        <v>2</v>
      </c>
      <c r="BR28" s="12">
        <v>2</v>
      </c>
      <c r="BS28" s="52"/>
      <c r="BT28" s="46" t="s">
        <v>21</v>
      </c>
      <c r="BU28" s="46" t="s">
        <v>21</v>
      </c>
      <c r="BV28" s="12">
        <v>2</v>
      </c>
      <c r="BW28" s="12">
        <v>2</v>
      </c>
      <c r="BX28" s="12">
        <v>2</v>
      </c>
      <c r="BY28" s="12">
        <v>2</v>
      </c>
      <c r="BZ28" s="12">
        <v>2</v>
      </c>
      <c r="CA28" s="12">
        <v>2</v>
      </c>
      <c r="CB28" s="12">
        <v>2</v>
      </c>
      <c r="CC28" s="12">
        <v>2</v>
      </c>
      <c r="CD28" s="12">
        <v>2</v>
      </c>
      <c r="CE28" s="12">
        <v>2</v>
      </c>
      <c r="CF28" s="12">
        <v>2</v>
      </c>
      <c r="CG28" s="12">
        <v>2</v>
      </c>
      <c r="CH28" s="12">
        <v>2</v>
      </c>
      <c r="CI28" s="12">
        <v>2</v>
      </c>
      <c r="CJ28" s="12">
        <v>2</v>
      </c>
      <c r="CK28" s="12">
        <v>2</v>
      </c>
      <c r="CL28" s="12">
        <v>2</v>
      </c>
      <c r="CM28" s="12">
        <v>2</v>
      </c>
      <c r="CN28" s="12">
        <v>2</v>
      </c>
      <c r="CO28" s="12">
        <v>2</v>
      </c>
      <c r="CP28" s="12">
        <v>2</v>
      </c>
      <c r="CQ28" s="50"/>
      <c r="CR28" s="50"/>
      <c r="CS28" s="52"/>
      <c r="CT28" s="46"/>
      <c r="CU28" s="46"/>
      <c r="CV28" s="46"/>
      <c r="CW28" s="46"/>
      <c r="CX28" s="46"/>
      <c r="CY28" s="46"/>
      <c r="CZ28" s="46"/>
      <c r="DA28" s="46"/>
      <c r="DB28" s="46"/>
      <c r="DC28" s="12">
        <v>2</v>
      </c>
      <c r="DD28" s="12">
        <v>2</v>
      </c>
      <c r="DE28" s="12">
        <v>2</v>
      </c>
      <c r="DF28" s="12">
        <v>2</v>
      </c>
      <c r="DG28" s="12">
        <v>2</v>
      </c>
      <c r="DH28" s="12">
        <v>2</v>
      </c>
      <c r="DI28" s="12">
        <v>2</v>
      </c>
      <c r="DJ28" s="12">
        <v>2</v>
      </c>
      <c r="DK28" s="12">
        <v>2</v>
      </c>
      <c r="DL28" s="12">
        <v>2</v>
      </c>
      <c r="DM28" s="50"/>
      <c r="DN28" s="50"/>
      <c r="DO28" s="50"/>
      <c r="DP28" s="50"/>
      <c r="DQ28" s="50"/>
      <c r="DR28" s="50"/>
      <c r="DS28" s="52"/>
      <c r="DT28" s="46"/>
      <c r="DU28" s="46"/>
      <c r="DV28" s="12">
        <v>2</v>
      </c>
      <c r="DW28" s="12">
        <v>2</v>
      </c>
      <c r="DX28" s="12">
        <v>2</v>
      </c>
      <c r="DY28" s="12">
        <v>2</v>
      </c>
      <c r="DZ28" s="12">
        <v>2</v>
      </c>
      <c r="EA28" s="12">
        <v>2</v>
      </c>
      <c r="EB28" s="12">
        <v>2</v>
      </c>
      <c r="EC28" s="12">
        <v>2</v>
      </c>
      <c r="ED28" s="12">
        <v>2</v>
      </c>
      <c r="EE28" s="12">
        <v>2</v>
      </c>
      <c r="EF28" s="12">
        <v>2</v>
      </c>
      <c r="EG28" s="12">
        <v>2</v>
      </c>
      <c r="EH28" s="12">
        <v>2</v>
      </c>
      <c r="EI28" s="12">
        <v>2</v>
      </c>
      <c r="EJ28" s="12">
        <v>2</v>
      </c>
      <c r="EK28" s="12">
        <v>2</v>
      </c>
      <c r="EL28" s="51"/>
      <c r="EM28" s="51"/>
      <c r="EN28" s="51"/>
      <c r="EO28" s="77"/>
      <c r="EP28" s="77"/>
      <c r="EQ28" s="77"/>
      <c r="ER28" s="77"/>
      <c r="ES28" s="52"/>
      <c r="ET28" s="46"/>
      <c r="EU28" s="46"/>
      <c r="EV28" s="46"/>
      <c r="EW28" s="46"/>
      <c r="EX28" s="46"/>
      <c r="EY28" s="46"/>
      <c r="EZ28" s="46"/>
      <c r="FA28" s="46"/>
      <c r="FB28" s="46"/>
      <c r="FC28" s="12">
        <v>2</v>
      </c>
      <c r="FD28" s="12">
        <v>2</v>
      </c>
      <c r="FE28" s="12">
        <v>2</v>
      </c>
      <c r="FF28" s="12">
        <v>2</v>
      </c>
      <c r="FG28" s="12">
        <v>2</v>
      </c>
      <c r="FH28" s="12">
        <v>2</v>
      </c>
      <c r="FI28" s="12">
        <v>2</v>
      </c>
      <c r="FJ28" s="12">
        <v>2</v>
      </c>
      <c r="FK28" s="12">
        <v>2</v>
      </c>
      <c r="FL28" s="12">
        <v>2</v>
      </c>
      <c r="FM28" s="12">
        <v>2</v>
      </c>
      <c r="FN28" s="12">
        <v>2</v>
      </c>
      <c r="FO28" s="77"/>
      <c r="FP28" s="77"/>
      <c r="FQ28" s="77"/>
      <c r="FR28" s="77"/>
      <c r="FS28" s="52"/>
      <c r="FT28" s="46"/>
      <c r="FU28" s="46"/>
      <c r="FV28" s="12">
        <v>2</v>
      </c>
      <c r="FW28" s="12">
        <v>2</v>
      </c>
      <c r="FX28" s="12">
        <v>2</v>
      </c>
      <c r="FY28" s="12">
        <v>2</v>
      </c>
      <c r="FZ28" s="12">
        <v>2</v>
      </c>
      <c r="GA28" s="12">
        <v>2</v>
      </c>
      <c r="GB28" s="12">
        <v>2</v>
      </c>
      <c r="GC28" s="12">
        <v>2</v>
      </c>
      <c r="GD28" s="12">
        <v>2</v>
      </c>
      <c r="GE28" s="15"/>
      <c r="GF28" s="15"/>
      <c r="GG28" s="15"/>
      <c r="GH28" s="15"/>
      <c r="GI28" s="52"/>
      <c r="GJ28" s="82"/>
      <c r="GK28" s="82"/>
      <c r="GL28" s="82"/>
      <c r="GM28" s="82"/>
      <c r="GN28" s="84"/>
      <c r="GO28" s="84"/>
      <c r="GP28" s="84"/>
      <c r="GQ28" s="84"/>
      <c r="GR28" s="84"/>
      <c r="GS28" s="84"/>
      <c r="GT28" s="53">
        <f t="shared" si="53"/>
        <v>168</v>
      </c>
    </row>
    <row r="29" spans="1:349" ht="39" thickBot="1" x14ac:dyDescent="0.3">
      <c r="A29" s="67" t="s">
        <v>99</v>
      </c>
      <c r="B29" s="68" t="s">
        <v>121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6" t="s">
        <v>21</v>
      </c>
      <c r="U29" s="46" t="s">
        <v>21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69"/>
      <c r="AS29" s="69"/>
      <c r="AT29" s="46" t="s">
        <v>21</v>
      </c>
      <c r="AU29" s="46" t="s">
        <v>21</v>
      </c>
      <c r="AV29" s="46" t="s">
        <v>21</v>
      </c>
      <c r="AW29" s="46" t="s">
        <v>21</v>
      </c>
      <c r="AX29" s="46" t="s">
        <v>21</v>
      </c>
      <c r="AY29" s="46" t="s">
        <v>21</v>
      </c>
      <c r="AZ29" s="46" t="s">
        <v>21</v>
      </c>
      <c r="BA29" s="46" t="s">
        <v>21</v>
      </c>
      <c r="BB29" s="46" t="s">
        <v>21</v>
      </c>
      <c r="BC29" s="12">
        <v>2</v>
      </c>
      <c r="BD29" s="12">
        <v>2</v>
      </c>
      <c r="BE29" s="12">
        <v>2</v>
      </c>
      <c r="BF29" s="12">
        <v>2</v>
      </c>
      <c r="BG29" s="12">
        <v>2</v>
      </c>
      <c r="BH29" s="12">
        <v>2</v>
      </c>
      <c r="BI29" s="12">
        <v>2</v>
      </c>
      <c r="BJ29" s="12">
        <v>2</v>
      </c>
      <c r="BK29" s="12">
        <v>2</v>
      </c>
      <c r="BL29" s="12">
        <v>2</v>
      </c>
      <c r="BM29" s="12">
        <v>2</v>
      </c>
      <c r="BN29" s="12">
        <v>2</v>
      </c>
      <c r="BO29" s="12">
        <v>2</v>
      </c>
      <c r="BP29" s="12">
        <v>2</v>
      </c>
      <c r="BQ29" s="12">
        <v>2</v>
      </c>
      <c r="BR29" s="12">
        <v>2</v>
      </c>
      <c r="BS29" s="52"/>
      <c r="BT29" s="46" t="s">
        <v>21</v>
      </c>
      <c r="BU29" s="46" t="s">
        <v>21</v>
      </c>
      <c r="BV29" s="12">
        <v>2</v>
      </c>
      <c r="BW29" s="12">
        <v>2</v>
      </c>
      <c r="BX29" s="12">
        <v>2</v>
      </c>
      <c r="BY29" s="12">
        <v>2</v>
      </c>
      <c r="BZ29" s="12">
        <v>2</v>
      </c>
      <c r="CA29" s="12">
        <v>2</v>
      </c>
      <c r="CB29" s="12">
        <v>2</v>
      </c>
      <c r="CC29" s="12">
        <v>2</v>
      </c>
      <c r="CD29" s="12">
        <v>2</v>
      </c>
      <c r="CE29" s="12">
        <v>2</v>
      </c>
      <c r="CF29" s="12">
        <v>2</v>
      </c>
      <c r="CG29" s="12">
        <v>2</v>
      </c>
      <c r="CH29" s="12">
        <v>2</v>
      </c>
      <c r="CI29" s="12">
        <v>2</v>
      </c>
      <c r="CJ29" s="12">
        <v>2</v>
      </c>
      <c r="CK29" s="12">
        <v>2</v>
      </c>
      <c r="CL29" s="12">
        <v>2</v>
      </c>
      <c r="CM29" s="12">
        <v>2</v>
      </c>
      <c r="CN29" s="12">
        <v>2</v>
      </c>
      <c r="CO29" s="12">
        <v>2</v>
      </c>
      <c r="CP29" s="12">
        <v>2</v>
      </c>
      <c r="CQ29" s="50"/>
      <c r="CR29" s="50"/>
      <c r="CS29" s="52"/>
      <c r="CT29" s="46"/>
      <c r="CU29" s="46"/>
      <c r="CV29" s="46"/>
      <c r="CW29" s="46"/>
      <c r="CX29" s="46"/>
      <c r="CY29" s="46"/>
      <c r="CZ29" s="46"/>
      <c r="DA29" s="46"/>
      <c r="DB29" s="46"/>
      <c r="DC29" s="12">
        <v>2</v>
      </c>
      <c r="DD29" s="12">
        <v>2</v>
      </c>
      <c r="DE29" s="12">
        <v>2</v>
      </c>
      <c r="DF29" s="12">
        <v>2</v>
      </c>
      <c r="DG29" s="12">
        <v>2</v>
      </c>
      <c r="DH29" s="12">
        <v>2</v>
      </c>
      <c r="DI29" s="12">
        <v>2</v>
      </c>
      <c r="DJ29" s="12">
        <v>2</v>
      </c>
      <c r="DK29" s="12">
        <v>2</v>
      </c>
      <c r="DL29" s="12">
        <v>2</v>
      </c>
      <c r="DM29" s="50"/>
      <c r="DN29" s="50"/>
      <c r="DO29" s="50"/>
      <c r="DP29" s="50"/>
      <c r="DQ29" s="50"/>
      <c r="DR29" s="50"/>
      <c r="DS29" s="52"/>
      <c r="DT29" s="46"/>
      <c r="DU29" s="46"/>
      <c r="DV29" s="12">
        <v>2</v>
      </c>
      <c r="DW29" s="12">
        <v>2</v>
      </c>
      <c r="DX29" s="12">
        <v>2</v>
      </c>
      <c r="DY29" s="12">
        <v>2</v>
      </c>
      <c r="DZ29" s="12">
        <v>2</v>
      </c>
      <c r="EA29" s="12">
        <v>2</v>
      </c>
      <c r="EB29" s="12">
        <v>2</v>
      </c>
      <c r="EC29" s="12">
        <v>2</v>
      </c>
      <c r="ED29" s="12">
        <v>2</v>
      </c>
      <c r="EE29" s="12">
        <v>2</v>
      </c>
      <c r="EF29" s="12">
        <v>2</v>
      </c>
      <c r="EG29" s="12">
        <v>2</v>
      </c>
      <c r="EH29" s="12">
        <v>2</v>
      </c>
      <c r="EI29" s="12">
        <v>2</v>
      </c>
      <c r="EJ29" s="12">
        <v>2</v>
      </c>
      <c r="EK29" s="12">
        <v>2</v>
      </c>
      <c r="EL29" s="51"/>
      <c r="EM29" s="51"/>
      <c r="EN29" s="51"/>
      <c r="EO29" s="77"/>
      <c r="EP29" s="77"/>
      <c r="EQ29" s="77"/>
      <c r="ER29" s="77"/>
      <c r="ES29" s="52"/>
      <c r="ET29" s="46"/>
      <c r="EU29" s="46"/>
      <c r="EV29" s="46"/>
      <c r="EW29" s="46"/>
      <c r="EX29" s="46"/>
      <c r="EY29" s="46"/>
      <c r="EZ29" s="46"/>
      <c r="FA29" s="46"/>
      <c r="FB29" s="46"/>
      <c r="FC29" s="12">
        <v>2</v>
      </c>
      <c r="FD29" s="12">
        <v>2</v>
      </c>
      <c r="FE29" s="12">
        <v>2</v>
      </c>
      <c r="FF29" s="12">
        <v>2</v>
      </c>
      <c r="FG29" s="12">
        <v>2</v>
      </c>
      <c r="FH29" s="12">
        <v>2</v>
      </c>
      <c r="FI29" s="12">
        <v>2</v>
      </c>
      <c r="FJ29" s="12">
        <v>2</v>
      </c>
      <c r="FK29" s="12">
        <v>2</v>
      </c>
      <c r="FL29" s="12">
        <v>2</v>
      </c>
      <c r="FM29" s="12">
        <v>2</v>
      </c>
      <c r="FN29" s="12">
        <v>2</v>
      </c>
      <c r="FO29" s="77"/>
      <c r="FP29" s="77"/>
      <c r="FQ29" s="77"/>
      <c r="FR29" s="77"/>
      <c r="FS29" s="52"/>
      <c r="FT29" s="46"/>
      <c r="FU29" s="46"/>
      <c r="FV29" s="12">
        <v>2</v>
      </c>
      <c r="FW29" s="12">
        <v>2</v>
      </c>
      <c r="FX29" s="12">
        <v>2</v>
      </c>
      <c r="FY29" s="12">
        <v>2</v>
      </c>
      <c r="FZ29" s="12">
        <v>2</v>
      </c>
      <c r="GA29" s="12">
        <v>2</v>
      </c>
      <c r="GB29" s="12">
        <v>2</v>
      </c>
      <c r="GC29" s="12">
        <v>2</v>
      </c>
      <c r="GD29" s="12">
        <v>2</v>
      </c>
      <c r="GE29" s="15"/>
      <c r="GF29" s="15"/>
      <c r="GG29" s="15"/>
      <c r="GH29" s="15"/>
      <c r="GI29" s="52"/>
      <c r="GJ29" s="82"/>
      <c r="GK29" s="82"/>
      <c r="GL29" s="82"/>
      <c r="GM29" s="82"/>
      <c r="GN29" s="84"/>
      <c r="GO29" s="84"/>
      <c r="GP29" s="84"/>
      <c r="GQ29" s="84"/>
      <c r="GR29" s="84"/>
      <c r="GS29" s="84"/>
      <c r="GT29" s="53">
        <f t="shared" si="53"/>
        <v>168</v>
      </c>
    </row>
    <row r="30" spans="1:349" ht="15.75" thickBot="1" x14ac:dyDescent="0.3">
      <c r="A30" s="67" t="s">
        <v>118</v>
      </c>
      <c r="B30" s="68" t="s">
        <v>82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46" t="s">
        <v>21</v>
      </c>
      <c r="U30" s="46" t="s">
        <v>21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69"/>
      <c r="AS30" s="69"/>
      <c r="AT30" s="46" t="s">
        <v>21</v>
      </c>
      <c r="AU30" s="46" t="s">
        <v>21</v>
      </c>
      <c r="AV30" s="46" t="s">
        <v>21</v>
      </c>
      <c r="AW30" s="46" t="s">
        <v>21</v>
      </c>
      <c r="AX30" s="46" t="s">
        <v>21</v>
      </c>
      <c r="AY30" s="46" t="s">
        <v>21</v>
      </c>
      <c r="AZ30" s="46" t="s">
        <v>21</v>
      </c>
      <c r="BA30" s="46" t="s">
        <v>21</v>
      </c>
      <c r="BB30" s="46" t="s">
        <v>21</v>
      </c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52"/>
      <c r="BT30" s="46" t="s">
        <v>21</v>
      </c>
      <c r="BU30" s="46" t="s">
        <v>21</v>
      </c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49"/>
      <c r="CK30" s="49"/>
      <c r="CL30" s="49"/>
      <c r="CM30" s="49"/>
      <c r="CN30" s="49"/>
      <c r="CO30" s="49"/>
      <c r="CP30" s="49"/>
      <c r="CQ30" s="50"/>
      <c r="CR30" s="50"/>
      <c r="CS30" s="52"/>
      <c r="CT30" s="46"/>
      <c r="CU30" s="46"/>
      <c r="CV30" s="46"/>
      <c r="CW30" s="46"/>
      <c r="CX30" s="46"/>
      <c r="CY30" s="46"/>
      <c r="CZ30" s="46"/>
      <c r="DA30" s="46"/>
      <c r="DB30" s="46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50"/>
      <c r="DN30" s="50"/>
      <c r="DO30" s="50"/>
      <c r="DP30" s="50"/>
      <c r="DQ30" s="50"/>
      <c r="DR30" s="50"/>
      <c r="DS30" s="52"/>
      <c r="DT30" s="46"/>
      <c r="DU30" s="46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49"/>
      <c r="EL30" s="51"/>
      <c r="EM30" s="51"/>
      <c r="EN30" s="51"/>
      <c r="EO30" s="77"/>
      <c r="EP30" s="77"/>
      <c r="EQ30" s="77"/>
      <c r="ER30" s="77"/>
      <c r="ES30" s="52"/>
      <c r="ET30" s="46"/>
      <c r="EU30" s="46"/>
      <c r="EV30" s="46"/>
      <c r="EW30" s="46"/>
      <c r="EX30" s="46"/>
      <c r="EY30" s="46"/>
      <c r="EZ30" s="46"/>
      <c r="FA30" s="46"/>
      <c r="FB30" s="46"/>
      <c r="FC30" s="12">
        <v>4</v>
      </c>
      <c r="FD30" s="12">
        <v>4</v>
      </c>
      <c r="FE30" s="12">
        <v>4</v>
      </c>
      <c r="FF30" s="12">
        <v>4</v>
      </c>
      <c r="FG30" s="12">
        <v>4</v>
      </c>
      <c r="FH30" s="12">
        <v>4</v>
      </c>
      <c r="FI30" s="12">
        <v>4</v>
      </c>
      <c r="FJ30" s="12">
        <v>4</v>
      </c>
      <c r="FK30" s="12">
        <v>4</v>
      </c>
      <c r="FL30" s="12">
        <v>4</v>
      </c>
      <c r="FM30" s="12">
        <v>4</v>
      </c>
      <c r="FN30" s="12">
        <v>4</v>
      </c>
      <c r="FO30" s="77"/>
      <c r="FP30" s="77"/>
      <c r="FQ30" s="77"/>
      <c r="FR30" s="77"/>
      <c r="FS30" s="52"/>
      <c r="FT30" s="46"/>
      <c r="FU30" s="46"/>
      <c r="FV30" s="12"/>
      <c r="FW30" s="12"/>
      <c r="FX30" s="12"/>
      <c r="FY30" s="12"/>
      <c r="FZ30" s="12"/>
      <c r="GA30" s="12"/>
      <c r="GB30" s="12"/>
      <c r="GC30" s="49"/>
      <c r="GD30" s="49"/>
      <c r="GE30" s="15"/>
      <c r="GF30" s="15"/>
      <c r="GG30" s="15"/>
      <c r="GH30" s="15"/>
      <c r="GI30" s="52"/>
      <c r="GJ30" s="82"/>
      <c r="GK30" s="82"/>
      <c r="GL30" s="82"/>
      <c r="GM30" s="82"/>
      <c r="GN30" s="84"/>
      <c r="GO30" s="84"/>
      <c r="GP30" s="84"/>
      <c r="GQ30" s="84"/>
      <c r="GR30" s="84"/>
      <c r="GS30" s="84"/>
      <c r="GT30" s="53">
        <f>SUM(C30:S30,V30:AS30,BC30:BS30,BV30:CS30,DC30:DS30,DV30:ES30,FC30:FS30,FV30:GS30)</f>
        <v>48</v>
      </c>
    </row>
    <row r="31" spans="1:349" ht="26.25" thickBot="1" x14ac:dyDescent="0.3">
      <c r="A31" s="67" t="s">
        <v>122</v>
      </c>
      <c r="B31" s="68" t="s">
        <v>123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6" t="s">
        <v>21</v>
      </c>
      <c r="U31" s="46" t="s">
        <v>21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69"/>
      <c r="AS31" s="69"/>
      <c r="AT31" s="46" t="s">
        <v>21</v>
      </c>
      <c r="AU31" s="46" t="s">
        <v>21</v>
      </c>
      <c r="AV31" s="46" t="s">
        <v>21</v>
      </c>
      <c r="AW31" s="46" t="s">
        <v>21</v>
      </c>
      <c r="AX31" s="46" t="s">
        <v>21</v>
      </c>
      <c r="AY31" s="46" t="s">
        <v>21</v>
      </c>
      <c r="AZ31" s="46" t="s">
        <v>21</v>
      </c>
      <c r="BA31" s="46" t="s">
        <v>21</v>
      </c>
      <c r="BB31" s="46" t="s">
        <v>21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52"/>
      <c r="BT31" s="46" t="s">
        <v>21</v>
      </c>
      <c r="BU31" s="46" t="s">
        <v>21</v>
      </c>
      <c r="BV31" s="12">
        <v>2</v>
      </c>
      <c r="BW31" s="12">
        <v>2</v>
      </c>
      <c r="BX31" s="12">
        <v>2</v>
      </c>
      <c r="BY31" s="12">
        <v>2</v>
      </c>
      <c r="BZ31" s="12">
        <v>2</v>
      </c>
      <c r="CA31" s="12">
        <v>2</v>
      </c>
      <c r="CB31" s="12">
        <v>2</v>
      </c>
      <c r="CC31" s="12">
        <v>2</v>
      </c>
      <c r="CD31" s="12">
        <v>2</v>
      </c>
      <c r="CE31" s="12">
        <v>2</v>
      </c>
      <c r="CF31" s="12">
        <v>2</v>
      </c>
      <c r="CG31" s="12">
        <v>2</v>
      </c>
      <c r="CH31" s="12">
        <v>2</v>
      </c>
      <c r="CI31" s="12">
        <v>2</v>
      </c>
      <c r="CJ31" s="12">
        <v>2</v>
      </c>
      <c r="CK31" s="12">
        <v>2</v>
      </c>
      <c r="CL31" s="12">
        <v>2</v>
      </c>
      <c r="CM31" s="12">
        <v>2</v>
      </c>
      <c r="CN31" s="12">
        <v>2</v>
      </c>
      <c r="CO31" s="12">
        <v>2</v>
      </c>
      <c r="CP31" s="12">
        <v>2</v>
      </c>
      <c r="CQ31" s="50"/>
      <c r="CR31" s="50"/>
      <c r="CS31" s="52"/>
      <c r="CT31" s="46"/>
      <c r="CU31" s="46"/>
      <c r="CV31" s="46"/>
      <c r="CW31" s="46"/>
      <c r="CX31" s="46"/>
      <c r="CY31" s="46"/>
      <c r="CZ31" s="46"/>
      <c r="DA31" s="46"/>
      <c r="DB31" s="46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50"/>
      <c r="DN31" s="50"/>
      <c r="DO31" s="50"/>
      <c r="DP31" s="50"/>
      <c r="DQ31" s="50"/>
      <c r="DR31" s="50"/>
      <c r="DS31" s="52"/>
      <c r="DT31" s="46"/>
      <c r="DU31" s="46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49"/>
      <c r="EL31" s="51"/>
      <c r="EM31" s="51"/>
      <c r="EN31" s="51"/>
      <c r="EO31" s="77"/>
      <c r="EP31" s="77"/>
      <c r="EQ31" s="77"/>
      <c r="ER31" s="77"/>
      <c r="ES31" s="52"/>
      <c r="ET31" s="46"/>
      <c r="EU31" s="46"/>
      <c r="EV31" s="46"/>
      <c r="EW31" s="46"/>
      <c r="EX31" s="46"/>
      <c r="EY31" s="46"/>
      <c r="EZ31" s="46"/>
      <c r="FA31" s="46"/>
      <c r="FB31" s="46"/>
      <c r="FC31" s="12"/>
      <c r="FD31" s="12"/>
      <c r="FE31" s="12"/>
      <c r="FF31" s="12"/>
      <c r="FG31" s="12"/>
      <c r="FH31" s="12"/>
      <c r="FI31" s="12"/>
      <c r="FJ31" s="12"/>
      <c r="FK31" s="49"/>
      <c r="FL31" s="49"/>
      <c r="FM31" s="49"/>
      <c r="FN31" s="49"/>
      <c r="FO31" s="77"/>
      <c r="FP31" s="77"/>
      <c r="FQ31" s="77"/>
      <c r="FR31" s="77"/>
      <c r="FS31" s="52"/>
      <c r="FT31" s="46"/>
      <c r="FU31" s="46"/>
      <c r="FV31" s="12"/>
      <c r="FW31" s="12"/>
      <c r="FX31" s="12"/>
      <c r="FY31" s="12"/>
      <c r="FZ31" s="12"/>
      <c r="GA31" s="12"/>
      <c r="GB31" s="12"/>
      <c r="GC31" s="49"/>
      <c r="GD31" s="49"/>
      <c r="GE31" s="15"/>
      <c r="GF31" s="15"/>
      <c r="GG31" s="15"/>
      <c r="GH31" s="15"/>
      <c r="GI31" s="52"/>
      <c r="GJ31" s="82"/>
      <c r="GK31" s="82"/>
      <c r="GL31" s="82"/>
      <c r="GM31" s="82"/>
      <c r="GN31" s="84"/>
      <c r="GO31" s="84"/>
      <c r="GP31" s="84"/>
      <c r="GQ31" s="84"/>
      <c r="GR31" s="84"/>
      <c r="GS31" s="84"/>
      <c r="GT31" s="53">
        <f t="shared" si="53"/>
        <v>42</v>
      </c>
    </row>
    <row r="32" spans="1:349" ht="26.25" thickBot="1" x14ac:dyDescent="0.3">
      <c r="A32" s="67" t="s">
        <v>124</v>
      </c>
      <c r="B32" s="68" t="s">
        <v>125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6" t="s">
        <v>21</v>
      </c>
      <c r="U32" s="46" t="s">
        <v>21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69"/>
      <c r="AS32" s="69"/>
      <c r="AT32" s="46" t="s">
        <v>21</v>
      </c>
      <c r="AU32" s="46" t="s">
        <v>21</v>
      </c>
      <c r="AV32" s="46" t="s">
        <v>21</v>
      </c>
      <c r="AW32" s="46" t="s">
        <v>21</v>
      </c>
      <c r="AX32" s="46" t="s">
        <v>21</v>
      </c>
      <c r="AY32" s="46" t="s">
        <v>21</v>
      </c>
      <c r="AZ32" s="46" t="s">
        <v>21</v>
      </c>
      <c r="BA32" s="46" t="s">
        <v>21</v>
      </c>
      <c r="BB32" s="46" t="s">
        <v>21</v>
      </c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52"/>
      <c r="BT32" s="46" t="s">
        <v>21</v>
      </c>
      <c r="BU32" s="46" t="s">
        <v>21</v>
      </c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49"/>
      <c r="CK32" s="49"/>
      <c r="CL32" s="49"/>
      <c r="CM32" s="49"/>
      <c r="CN32" s="49"/>
      <c r="CO32" s="49"/>
      <c r="CP32" s="49"/>
      <c r="CQ32" s="50"/>
      <c r="CR32" s="50"/>
      <c r="CS32" s="52"/>
      <c r="CT32" s="46"/>
      <c r="CU32" s="46"/>
      <c r="CV32" s="46"/>
      <c r="CW32" s="46"/>
      <c r="CX32" s="46"/>
      <c r="CY32" s="46"/>
      <c r="CZ32" s="46"/>
      <c r="DA32" s="46"/>
      <c r="DB32" s="46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50"/>
      <c r="DN32" s="50"/>
      <c r="DO32" s="50"/>
      <c r="DP32" s="50"/>
      <c r="DQ32" s="50"/>
      <c r="DR32" s="50"/>
      <c r="DS32" s="52"/>
      <c r="DT32" s="46"/>
      <c r="DU32" s="46"/>
      <c r="DV32" s="12">
        <v>2</v>
      </c>
      <c r="DW32" s="12">
        <v>4</v>
      </c>
      <c r="DX32" s="12">
        <v>2</v>
      </c>
      <c r="DY32" s="12">
        <v>4</v>
      </c>
      <c r="DZ32" s="12">
        <v>2</v>
      </c>
      <c r="EA32" s="12">
        <v>4</v>
      </c>
      <c r="EB32" s="12">
        <v>2</v>
      </c>
      <c r="EC32" s="12">
        <v>4</v>
      </c>
      <c r="ED32" s="12">
        <v>2</v>
      </c>
      <c r="EE32" s="12">
        <v>4</v>
      </c>
      <c r="EF32" s="12">
        <v>2</v>
      </c>
      <c r="EG32" s="12">
        <v>4</v>
      </c>
      <c r="EH32" s="12">
        <v>2</v>
      </c>
      <c r="EI32" s="12">
        <v>4</v>
      </c>
      <c r="EJ32" s="12">
        <v>2</v>
      </c>
      <c r="EK32" s="12">
        <v>4</v>
      </c>
      <c r="EL32" s="51"/>
      <c r="EM32" s="51"/>
      <c r="EN32" s="51"/>
      <c r="EO32" s="77"/>
      <c r="EP32" s="77"/>
      <c r="EQ32" s="77"/>
      <c r="ER32" s="77"/>
      <c r="ES32" s="52"/>
      <c r="ET32" s="46"/>
      <c r="EU32" s="46"/>
      <c r="EV32" s="46"/>
      <c r="EW32" s="46"/>
      <c r="EX32" s="46"/>
      <c r="EY32" s="46"/>
      <c r="EZ32" s="46"/>
      <c r="FA32" s="46"/>
      <c r="FB32" s="46"/>
      <c r="FC32" s="12"/>
      <c r="FD32" s="12"/>
      <c r="FE32" s="12"/>
      <c r="FF32" s="12"/>
      <c r="FG32" s="12"/>
      <c r="FH32" s="12"/>
      <c r="FI32" s="12"/>
      <c r="FJ32" s="12"/>
      <c r="FK32" s="49"/>
      <c r="FL32" s="49"/>
      <c r="FM32" s="49"/>
      <c r="FN32" s="49"/>
      <c r="FO32" s="77"/>
      <c r="FP32" s="77"/>
      <c r="FQ32" s="77"/>
      <c r="FR32" s="77"/>
      <c r="FS32" s="52"/>
      <c r="FT32" s="46"/>
      <c r="FU32" s="46"/>
      <c r="FV32" s="12"/>
      <c r="FW32" s="12"/>
      <c r="FX32" s="12"/>
      <c r="FY32" s="12"/>
      <c r="FZ32" s="12"/>
      <c r="GA32" s="12"/>
      <c r="GB32" s="12"/>
      <c r="GC32" s="49"/>
      <c r="GD32" s="49"/>
      <c r="GE32" s="15"/>
      <c r="GF32" s="15"/>
      <c r="GG32" s="15"/>
      <c r="GH32" s="15"/>
      <c r="GI32" s="52"/>
      <c r="GJ32" s="82"/>
      <c r="GK32" s="82"/>
      <c r="GL32" s="82"/>
      <c r="GM32" s="82"/>
      <c r="GN32" s="84"/>
      <c r="GO32" s="84"/>
      <c r="GP32" s="84"/>
      <c r="GQ32" s="84"/>
      <c r="GR32" s="84"/>
      <c r="GS32" s="84"/>
      <c r="GT32" s="53">
        <f t="shared" si="53"/>
        <v>48</v>
      </c>
    </row>
    <row r="33" spans="1:202" ht="39" thickBot="1" x14ac:dyDescent="0.3">
      <c r="A33" s="70" t="s">
        <v>84</v>
      </c>
      <c r="B33" s="95" t="s">
        <v>85</v>
      </c>
      <c r="C33" s="72">
        <f>SUM(C34:C36)</f>
        <v>0</v>
      </c>
      <c r="D33" s="72">
        <f t="shared" ref="D33:BO33" si="54">SUM(D34:D36)</f>
        <v>0</v>
      </c>
      <c r="E33" s="72">
        <f t="shared" si="54"/>
        <v>0</v>
      </c>
      <c r="F33" s="72">
        <f t="shared" si="54"/>
        <v>0</v>
      </c>
      <c r="G33" s="72">
        <f t="shared" si="54"/>
        <v>0</v>
      </c>
      <c r="H33" s="72">
        <f t="shared" si="54"/>
        <v>0</v>
      </c>
      <c r="I33" s="72">
        <f t="shared" si="54"/>
        <v>0</v>
      </c>
      <c r="J33" s="72">
        <f t="shared" si="54"/>
        <v>0</v>
      </c>
      <c r="K33" s="72">
        <f t="shared" si="54"/>
        <v>0</v>
      </c>
      <c r="L33" s="72">
        <f t="shared" si="54"/>
        <v>0</v>
      </c>
      <c r="M33" s="72">
        <f t="shared" si="54"/>
        <v>0</v>
      </c>
      <c r="N33" s="72">
        <f t="shared" si="54"/>
        <v>0</v>
      </c>
      <c r="O33" s="72">
        <f t="shared" si="54"/>
        <v>0</v>
      </c>
      <c r="P33" s="72">
        <f t="shared" si="54"/>
        <v>0</v>
      </c>
      <c r="Q33" s="72">
        <f t="shared" si="54"/>
        <v>0</v>
      </c>
      <c r="R33" s="72">
        <f t="shared" si="54"/>
        <v>0</v>
      </c>
      <c r="S33" s="72">
        <f t="shared" si="54"/>
        <v>0</v>
      </c>
      <c r="T33" s="72">
        <f t="shared" si="54"/>
        <v>0</v>
      </c>
      <c r="U33" s="72">
        <f t="shared" si="54"/>
        <v>0</v>
      </c>
      <c r="V33" s="72">
        <f t="shared" si="54"/>
        <v>0</v>
      </c>
      <c r="W33" s="72">
        <f t="shared" si="54"/>
        <v>0</v>
      </c>
      <c r="X33" s="72">
        <f t="shared" si="54"/>
        <v>0</v>
      </c>
      <c r="Y33" s="72">
        <f t="shared" si="54"/>
        <v>0</v>
      </c>
      <c r="Z33" s="72">
        <f t="shared" si="54"/>
        <v>0</v>
      </c>
      <c r="AA33" s="72">
        <f t="shared" si="54"/>
        <v>0</v>
      </c>
      <c r="AB33" s="72">
        <f t="shared" si="54"/>
        <v>0</v>
      </c>
      <c r="AC33" s="72">
        <f t="shared" si="54"/>
        <v>0</v>
      </c>
      <c r="AD33" s="72">
        <f t="shared" si="54"/>
        <v>0</v>
      </c>
      <c r="AE33" s="72">
        <f t="shared" si="54"/>
        <v>0</v>
      </c>
      <c r="AF33" s="72">
        <f t="shared" si="54"/>
        <v>0</v>
      </c>
      <c r="AG33" s="72">
        <f t="shared" si="54"/>
        <v>0</v>
      </c>
      <c r="AH33" s="72">
        <f t="shared" si="54"/>
        <v>0</v>
      </c>
      <c r="AI33" s="72">
        <f t="shared" si="54"/>
        <v>0</v>
      </c>
      <c r="AJ33" s="72">
        <f t="shared" si="54"/>
        <v>0</v>
      </c>
      <c r="AK33" s="72">
        <f t="shared" si="54"/>
        <v>0</v>
      </c>
      <c r="AL33" s="72">
        <f t="shared" si="54"/>
        <v>0</v>
      </c>
      <c r="AM33" s="72">
        <f t="shared" si="54"/>
        <v>0</v>
      </c>
      <c r="AN33" s="72">
        <f t="shared" si="54"/>
        <v>0</v>
      </c>
      <c r="AO33" s="72">
        <f t="shared" si="54"/>
        <v>0</v>
      </c>
      <c r="AP33" s="72">
        <f t="shared" si="54"/>
        <v>0</v>
      </c>
      <c r="AQ33" s="72">
        <f t="shared" si="54"/>
        <v>0</v>
      </c>
      <c r="AR33" s="72">
        <f t="shared" si="54"/>
        <v>0</v>
      </c>
      <c r="AS33" s="72">
        <f t="shared" si="54"/>
        <v>0</v>
      </c>
      <c r="AT33" s="72">
        <f t="shared" si="54"/>
        <v>0</v>
      </c>
      <c r="AU33" s="72">
        <f t="shared" si="54"/>
        <v>0</v>
      </c>
      <c r="AV33" s="72">
        <f t="shared" si="54"/>
        <v>0</v>
      </c>
      <c r="AW33" s="72">
        <f t="shared" si="54"/>
        <v>0</v>
      </c>
      <c r="AX33" s="72">
        <f t="shared" si="54"/>
        <v>0</v>
      </c>
      <c r="AY33" s="72">
        <f t="shared" si="54"/>
        <v>0</v>
      </c>
      <c r="AZ33" s="72">
        <f t="shared" si="54"/>
        <v>0</v>
      </c>
      <c r="BA33" s="72">
        <f t="shared" si="54"/>
        <v>0</v>
      </c>
      <c r="BB33" s="72">
        <f t="shared" si="54"/>
        <v>0</v>
      </c>
      <c r="BC33" s="72">
        <f t="shared" si="54"/>
        <v>8</v>
      </c>
      <c r="BD33" s="72">
        <f t="shared" si="54"/>
        <v>6</v>
      </c>
      <c r="BE33" s="72">
        <f t="shared" si="54"/>
        <v>8</v>
      </c>
      <c r="BF33" s="72">
        <f t="shared" si="54"/>
        <v>6</v>
      </c>
      <c r="BG33" s="72">
        <f t="shared" si="54"/>
        <v>8</v>
      </c>
      <c r="BH33" s="72">
        <f t="shared" si="54"/>
        <v>6</v>
      </c>
      <c r="BI33" s="72">
        <f t="shared" si="54"/>
        <v>8</v>
      </c>
      <c r="BJ33" s="72">
        <f t="shared" si="54"/>
        <v>6</v>
      </c>
      <c r="BK33" s="72">
        <f t="shared" si="54"/>
        <v>8</v>
      </c>
      <c r="BL33" s="72">
        <f t="shared" si="54"/>
        <v>6</v>
      </c>
      <c r="BM33" s="72">
        <f t="shared" si="54"/>
        <v>8</v>
      </c>
      <c r="BN33" s="72">
        <f t="shared" si="54"/>
        <v>6</v>
      </c>
      <c r="BO33" s="72">
        <f t="shared" si="54"/>
        <v>8</v>
      </c>
      <c r="BP33" s="72">
        <f t="shared" ref="BP33:EA33" si="55">SUM(BP34:BP36)</f>
        <v>6</v>
      </c>
      <c r="BQ33" s="72">
        <f t="shared" si="55"/>
        <v>8</v>
      </c>
      <c r="BR33" s="72">
        <f t="shared" si="55"/>
        <v>6</v>
      </c>
      <c r="BS33" s="72">
        <f t="shared" si="55"/>
        <v>0</v>
      </c>
      <c r="BT33" s="72">
        <f t="shared" si="55"/>
        <v>0</v>
      </c>
      <c r="BU33" s="72">
        <f t="shared" si="55"/>
        <v>0</v>
      </c>
      <c r="BV33" s="72">
        <f t="shared" si="55"/>
        <v>8</v>
      </c>
      <c r="BW33" s="72">
        <f t="shared" si="55"/>
        <v>6</v>
      </c>
      <c r="BX33" s="72">
        <f t="shared" si="55"/>
        <v>8</v>
      </c>
      <c r="BY33" s="72">
        <f t="shared" si="55"/>
        <v>6</v>
      </c>
      <c r="BZ33" s="72">
        <f t="shared" si="55"/>
        <v>8</v>
      </c>
      <c r="CA33" s="72">
        <f t="shared" si="55"/>
        <v>6</v>
      </c>
      <c r="CB33" s="72">
        <f t="shared" si="55"/>
        <v>8</v>
      </c>
      <c r="CC33" s="72">
        <f t="shared" si="55"/>
        <v>6</v>
      </c>
      <c r="CD33" s="72">
        <f t="shared" si="55"/>
        <v>8</v>
      </c>
      <c r="CE33" s="72">
        <f t="shared" si="55"/>
        <v>6</v>
      </c>
      <c r="CF33" s="72">
        <f t="shared" si="55"/>
        <v>8</v>
      </c>
      <c r="CG33" s="72">
        <f t="shared" si="55"/>
        <v>6</v>
      </c>
      <c r="CH33" s="72">
        <f t="shared" si="55"/>
        <v>8</v>
      </c>
      <c r="CI33" s="72">
        <f t="shared" si="55"/>
        <v>6</v>
      </c>
      <c r="CJ33" s="72">
        <f t="shared" si="55"/>
        <v>8</v>
      </c>
      <c r="CK33" s="72">
        <f t="shared" si="55"/>
        <v>6</v>
      </c>
      <c r="CL33" s="72">
        <f t="shared" si="55"/>
        <v>8</v>
      </c>
      <c r="CM33" s="72">
        <f t="shared" si="55"/>
        <v>6</v>
      </c>
      <c r="CN33" s="72">
        <f t="shared" si="55"/>
        <v>8</v>
      </c>
      <c r="CO33" s="72">
        <f t="shared" si="55"/>
        <v>6</v>
      </c>
      <c r="CP33" s="72">
        <f t="shared" si="55"/>
        <v>7</v>
      </c>
      <c r="CQ33" s="72">
        <f t="shared" si="55"/>
        <v>0</v>
      </c>
      <c r="CR33" s="72">
        <f t="shared" si="55"/>
        <v>0</v>
      </c>
      <c r="CS33" s="72">
        <f t="shared" si="55"/>
        <v>0</v>
      </c>
      <c r="CT33" s="72">
        <f t="shared" si="55"/>
        <v>0</v>
      </c>
      <c r="CU33" s="72">
        <f t="shared" si="55"/>
        <v>0</v>
      </c>
      <c r="CV33" s="72">
        <f t="shared" si="55"/>
        <v>0</v>
      </c>
      <c r="CW33" s="72">
        <f t="shared" si="55"/>
        <v>0</v>
      </c>
      <c r="CX33" s="72">
        <f t="shared" si="55"/>
        <v>0</v>
      </c>
      <c r="CY33" s="72">
        <f t="shared" si="55"/>
        <v>0</v>
      </c>
      <c r="CZ33" s="72">
        <f t="shared" si="55"/>
        <v>0</v>
      </c>
      <c r="DA33" s="72">
        <f t="shared" si="55"/>
        <v>0</v>
      </c>
      <c r="DB33" s="72">
        <f t="shared" si="55"/>
        <v>0</v>
      </c>
      <c r="DC33" s="72">
        <f t="shared" si="55"/>
        <v>0</v>
      </c>
      <c r="DD33" s="72">
        <f t="shared" si="55"/>
        <v>0</v>
      </c>
      <c r="DE33" s="72">
        <f t="shared" si="55"/>
        <v>0</v>
      </c>
      <c r="DF33" s="72">
        <f t="shared" si="55"/>
        <v>0</v>
      </c>
      <c r="DG33" s="72">
        <f t="shared" si="55"/>
        <v>0</v>
      </c>
      <c r="DH33" s="72">
        <f t="shared" si="55"/>
        <v>0</v>
      </c>
      <c r="DI33" s="72">
        <f t="shared" si="55"/>
        <v>0</v>
      </c>
      <c r="DJ33" s="72">
        <f t="shared" si="55"/>
        <v>0</v>
      </c>
      <c r="DK33" s="72">
        <f t="shared" si="55"/>
        <v>0</v>
      </c>
      <c r="DL33" s="72">
        <f t="shared" si="55"/>
        <v>0</v>
      </c>
      <c r="DM33" s="72">
        <f t="shared" si="55"/>
        <v>0</v>
      </c>
      <c r="DN33" s="72">
        <f t="shared" si="55"/>
        <v>0</v>
      </c>
      <c r="DO33" s="72">
        <f t="shared" si="55"/>
        <v>0</v>
      </c>
      <c r="DP33" s="72">
        <f t="shared" si="55"/>
        <v>0</v>
      </c>
      <c r="DQ33" s="72">
        <f t="shared" si="55"/>
        <v>0</v>
      </c>
      <c r="DR33" s="72">
        <f t="shared" si="55"/>
        <v>0</v>
      </c>
      <c r="DS33" s="72">
        <f t="shared" si="55"/>
        <v>0</v>
      </c>
      <c r="DT33" s="72">
        <f t="shared" si="55"/>
        <v>0</v>
      </c>
      <c r="DU33" s="72">
        <f t="shared" si="55"/>
        <v>0</v>
      </c>
      <c r="DV33" s="72">
        <f t="shared" si="55"/>
        <v>0</v>
      </c>
      <c r="DW33" s="72">
        <f t="shared" si="55"/>
        <v>0</v>
      </c>
      <c r="DX33" s="72">
        <f t="shared" si="55"/>
        <v>0</v>
      </c>
      <c r="DY33" s="72">
        <f t="shared" si="55"/>
        <v>0</v>
      </c>
      <c r="DZ33" s="72">
        <f t="shared" si="55"/>
        <v>0</v>
      </c>
      <c r="EA33" s="72">
        <f t="shared" si="55"/>
        <v>0</v>
      </c>
      <c r="EB33" s="72">
        <f t="shared" ref="EB33:GM33" si="56">SUM(EB34:EB36)</f>
        <v>0</v>
      </c>
      <c r="EC33" s="72">
        <f t="shared" si="56"/>
        <v>0</v>
      </c>
      <c r="ED33" s="72">
        <f t="shared" si="56"/>
        <v>0</v>
      </c>
      <c r="EE33" s="72">
        <f t="shared" si="56"/>
        <v>0</v>
      </c>
      <c r="EF33" s="72">
        <f t="shared" si="56"/>
        <v>0</v>
      </c>
      <c r="EG33" s="72">
        <f t="shared" si="56"/>
        <v>0</v>
      </c>
      <c r="EH33" s="72">
        <f t="shared" si="56"/>
        <v>0</v>
      </c>
      <c r="EI33" s="72">
        <f t="shared" si="56"/>
        <v>0</v>
      </c>
      <c r="EJ33" s="72">
        <f t="shared" si="56"/>
        <v>0</v>
      </c>
      <c r="EK33" s="72">
        <f t="shared" si="56"/>
        <v>0</v>
      </c>
      <c r="EL33" s="72">
        <f t="shared" si="56"/>
        <v>0</v>
      </c>
      <c r="EM33" s="72">
        <f t="shared" si="56"/>
        <v>0</v>
      </c>
      <c r="EN33" s="72">
        <f t="shared" si="56"/>
        <v>0</v>
      </c>
      <c r="EO33" s="72">
        <f t="shared" si="56"/>
        <v>0</v>
      </c>
      <c r="EP33" s="72">
        <f t="shared" si="56"/>
        <v>0</v>
      </c>
      <c r="EQ33" s="72">
        <f t="shared" si="56"/>
        <v>0</v>
      </c>
      <c r="ER33" s="72">
        <f t="shared" si="56"/>
        <v>0</v>
      </c>
      <c r="ES33" s="72">
        <f t="shared" si="56"/>
        <v>0</v>
      </c>
      <c r="ET33" s="72">
        <f t="shared" si="56"/>
        <v>0</v>
      </c>
      <c r="EU33" s="72">
        <f t="shared" si="56"/>
        <v>0</v>
      </c>
      <c r="EV33" s="72">
        <f t="shared" si="56"/>
        <v>0</v>
      </c>
      <c r="EW33" s="72">
        <f t="shared" si="56"/>
        <v>0</v>
      </c>
      <c r="EX33" s="72">
        <f t="shared" si="56"/>
        <v>0</v>
      </c>
      <c r="EY33" s="72">
        <f t="shared" si="56"/>
        <v>0</v>
      </c>
      <c r="EZ33" s="72">
        <f t="shared" si="56"/>
        <v>0</v>
      </c>
      <c r="FA33" s="72">
        <f t="shared" si="56"/>
        <v>0</v>
      </c>
      <c r="FB33" s="72">
        <f t="shared" si="56"/>
        <v>0</v>
      </c>
      <c r="FC33" s="72">
        <f t="shared" si="56"/>
        <v>0</v>
      </c>
      <c r="FD33" s="72">
        <f t="shared" si="56"/>
        <v>0</v>
      </c>
      <c r="FE33" s="72">
        <f t="shared" si="56"/>
        <v>0</v>
      </c>
      <c r="FF33" s="72">
        <f t="shared" si="56"/>
        <v>0</v>
      </c>
      <c r="FG33" s="72">
        <f t="shared" si="56"/>
        <v>0</v>
      </c>
      <c r="FH33" s="72">
        <f t="shared" si="56"/>
        <v>0</v>
      </c>
      <c r="FI33" s="72">
        <f t="shared" si="56"/>
        <v>0</v>
      </c>
      <c r="FJ33" s="72">
        <f t="shared" si="56"/>
        <v>0</v>
      </c>
      <c r="FK33" s="72">
        <f t="shared" si="56"/>
        <v>0</v>
      </c>
      <c r="FL33" s="72">
        <f t="shared" si="56"/>
        <v>0</v>
      </c>
      <c r="FM33" s="72">
        <f t="shared" si="56"/>
        <v>0</v>
      </c>
      <c r="FN33" s="72">
        <f t="shared" si="56"/>
        <v>0</v>
      </c>
      <c r="FO33" s="72">
        <f t="shared" si="56"/>
        <v>0</v>
      </c>
      <c r="FP33" s="72">
        <f t="shared" si="56"/>
        <v>0</v>
      </c>
      <c r="FQ33" s="72">
        <f t="shared" si="56"/>
        <v>0</v>
      </c>
      <c r="FR33" s="72">
        <f t="shared" si="56"/>
        <v>0</v>
      </c>
      <c r="FS33" s="72">
        <f t="shared" si="56"/>
        <v>0</v>
      </c>
      <c r="FT33" s="72">
        <f t="shared" si="56"/>
        <v>0</v>
      </c>
      <c r="FU33" s="72">
        <f t="shared" si="56"/>
        <v>0</v>
      </c>
      <c r="FV33" s="72">
        <f t="shared" si="56"/>
        <v>0</v>
      </c>
      <c r="FW33" s="72">
        <f t="shared" si="56"/>
        <v>0</v>
      </c>
      <c r="FX33" s="72">
        <f t="shared" si="56"/>
        <v>0</v>
      </c>
      <c r="FY33" s="72">
        <f t="shared" si="56"/>
        <v>0</v>
      </c>
      <c r="FZ33" s="72">
        <f t="shared" si="56"/>
        <v>0</v>
      </c>
      <c r="GA33" s="72">
        <f t="shared" si="56"/>
        <v>0</v>
      </c>
      <c r="GB33" s="72">
        <f t="shared" si="56"/>
        <v>0</v>
      </c>
      <c r="GC33" s="72">
        <f t="shared" si="56"/>
        <v>0</v>
      </c>
      <c r="GD33" s="72">
        <f t="shared" si="56"/>
        <v>0</v>
      </c>
      <c r="GE33" s="72">
        <f t="shared" si="56"/>
        <v>0</v>
      </c>
      <c r="GF33" s="72">
        <f t="shared" si="56"/>
        <v>0</v>
      </c>
      <c r="GG33" s="72">
        <f t="shared" si="56"/>
        <v>0</v>
      </c>
      <c r="GH33" s="72">
        <f t="shared" si="56"/>
        <v>0</v>
      </c>
      <c r="GI33" s="72">
        <f t="shared" si="56"/>
        <v>0</v>
      </c>
      <c r="GJ33" s="72">
        <f t="shared" si="56"/>
        <v>0</v>
      </c>
      <c r="GK33" s="72">
        <f t="shared" si="56"/>
        <v>0</v>
      </c>
      <c r="GL33" s="72">
        <f t="shared" si="56"/>
        <v>0</v>
      </c>
      <c r="GM33" s="72">
        <f t="shared" si="56"/>
        <v>0</v>
      </c>
      <c r="GN33" s="72">
        <f t="shared" ref="GN33:GS33" si="57">SUM(GN34:GN36)</f>
        <v>0</v>
      </c>
      <c r="GO33" s="72">
        <f t="shared" si="57"/>
        <v>0</v>
      </c>
      <c r="GP33" s="72">
        <f t="shared" si="57"/>
        <v>0</v>
      </c>
      <c r="GQ33" s="72">
        <f t="shared" si="57"/>
        <v>0</v>
      </c>
      <c r="GR33" s="72">
        <f t="shared" si="57"/>
        <v>0</v>
      </c>
      <c r="GS33" s="72">
        <f t="shared" si="57"/>
        <v>0</v>
      </c>
      <c r="GT33" s="72">
        <f>SUM(GT34:GT36)</f>
        <v>259</v>
      </c>
    </row>
    <row r="34" spans="1:202" ht="15.75" thickBot="1" x14ac:dyDescent="0.3">
      <c r="A34" s="67" t="s">
        <v>86</v>
      </c>
      <c r="B34" s="68" t="s">
        <v>126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46" t="s">
        <v>21</v>
      </c>
      <c r="U34" s="46" t="s">
        <v>21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69"/>
      <c r="AS34" s="69"/>
      <c r="AT34" s="46" t="s">
        <v>21</v>
      </c>
      <c r="AU34" s="46" t="s">
        <v>21</v>
      </c>
      <c r="AV34" s="46" t="s">
        <v>21</v>
      </c>
      <c r="AW34" s="46" t="s">
        <v>21</v>
      </c>
      <c r="AX34" s="46" t="s">
        <v>21</v>
      </c>
      <c r="AY34" s="46" t="s">
        <v>21</v>
      </c>
      <c r="AZ34" s="46" t="s">
        <v>21</v>
      </c>
      <c r="BA34" s="46" t="s">
        <v>21</v>
      </c>
      <c r="BB34" s="46" t="s">
        <v>21</v>
      </c>
      <c r="BC34" s="12">
        <v>6</v>
      </c>
      <c r="BD34" s="12">
        <v>4</v>
      </c>
      <c r="BE34" s="12">
        <v>6</v>
      </c>
      <c r="BF34" s="12">
        <v>4</v>
      </c>
      <c r="BG34" s="12">
        <v>6</v>
      </c>
      <c r="BH34" s="12">
        <v>4</v>
      </c>
      <c r="BI34" s="12">
        <v>6</v>
      </c>
      <c r="BJ34" s="12">
        <v>4</v>
      </c>
      <c r="BK34" s="12">
        <v>6</v>
      </c>
      <c r="BL34" s="12">
        <v>4</v>
      </c>
      <c r="BM34" s="12">
        <v>6</v>
      </c>
      <c r="BN34" s="12">
        <v>4</v>
      </c>
      <c r="BO34" s="12">
        <v>6</v>
      </c>
      <c r="BP34" s="12">
        <v>4</v>
      </c>
      <c r="BQ34" s="12">
        <v>6</v>
      </c>
      <c r="BR34" s="12">
        <v>4</v>
      </c>
      <c r="BS34" s="52"/>
      <c r="BT34" s="46" t="s">
        <v>21</v>
      </c>
      <c r="BU34" s="46" t="s">
        <v>21</v>
      </c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49"/>
      <c r="CK34" s="49"/>
      <c r="CL34" s="49"/>
      <c r="CM34" s="49"/>
      <c r="CN34" s="49"/>
      <c r="CO34" s="49"/>
      <c r="CP34" s="49"/>
      <c r="CQ34" s="50"/>
      <c r="CR34" s="50"/>
      <c r="CS34" s="52"/>
      <c r="CT34" s="46"/>
      <c r="CU34" s="46"/>
      <c r="CV34" s="46"/>
      <c r="CW34" s="46"/>
      <c r="CX34" s="46"/>
      <c r="CY34" s="46"/>
      <c r="CZ34" s="46"/>
      <c r="DA34" s="46"/>
      <c r="DB34" s="46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50"/>
      <c r="DN34" s="50"/>
      <c r="DO34" s="50"/>
      <c r="DP34" s="50"/>
      <c r="DQ34" s="50"/>
      <c r="DR34" s="50"/>
      <c r="DS34" s="52"/>
      <c r="DT34" s="46"/>
      <c r="DU34" s="46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49"/>
      <c r="EL34" s="51"/>
      <c r="EM34" s="51"/>
      <c r="EN34" s="51"/>
      <c r="EO34" s="77"/>
      <c r="EP34" s="77"/>
      <c r="EQ34" s="77"/>
      <c r="ER34" s="77"/>
      <c r="ES34" s="52"/>
      <c r="ET34" s="46"/>
      <c r="EU34" s="46"/>
      <c r="EV34" s="46"/>
      <c r="EW34" s="46"/>
      <c r="EX34" s="46"/>
      <c r="EY34" s="46"/>
      <c r="EZ34" s="46"/>
      <c r="FA34" s="46"/>
      <c r="FB34" s="46"/>
      <c r="FC34" s="12"/>
      <c r="FD34" s="12"/>
      <c r="FE34" s="12"/>
      <c r="FF34" s="12"/>
      <c r="FG34" s="12"/>
      <c r="FH34" s="12"/>
      <c r="FI34" s="12"/>
      <c r="FJ34" s="12"/>
      <c r="FK34" s="49"/>
      <c r="FL34" s="49"/>
      <c r="FM34" s="49"/>
      <c r="FN34" s="49"/>
      <c r="FO34" s="77"/>
      <c r="FP34" s="77"/>
      <c r="FQ34" s="77"/>
      <c r="FR34" s="77"/>
      <c r="FS34" s="52"/>
      <c r="FT34" s="46"/>
      <c r="FU34" s="46"/>
      <c r="FV34" s="12"/>
      <c r="FW34" s="12"/>
      <c r="FX34" s="12"/>
      <c r="FY34" s="12"/>
      <c r="FZ34" s="12"/>
      <c r="GA34" s="12"/>
      <c r="GB34" s="12"/>
      <c r="GC34" s="49"/>
      <c r="GD34" s="49"/>
      <c r="GE34" s="15"/>
      <c r="GF34" s="15"/>
      <c r="GG34" s="15"/>
      <c r="GH34" s="15"/>
      <c r="GI34" s="52"/>
      <c r="GJ34" s="82"/>
      <c r="GK34" s="82"/>
      <c r="GL34" s="82"/>
      <c r="GM34" s="82"/>
      <c r="GN34" s="84"/>
      <c r="GO34" s="84"/>
      <c r="GP34" s="84"/>
      <c r="GQ34" s="84"/>
      <c r="GR34" s="84"/>
      <c r="GS34" s="84"/>
      <c r="GT34" s="53">
        <f>SUM(C34:S34,V34:AS34,BC34:BS34,BV34:CS34,DC34:DS34,DV34:ES34,FC34:FS34,FV34:GS34)</f>
        <v>80</v>
      </c>
    </row>
    <row r="35" spans="1:202" ht="15.75" thickBot="1" x14ac:dyDescent="0.3">
      <c r="A35" s="67" t="s">
        <v>87</v>
      </c>
      <c r="B35" s="68" t="s">
        <v>117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46" t="s">
        <v>21</v>
      </c>
      <c r="U35" s="46" t="s">
        <v>21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69"/>
      <c r="AS35" s="69"/>
      <c r="AT35" s="46" t="s">
        <v>21</v>
      </c>
      <c r="AU35" s="46" t="s">
        <v>21</v>
      </c>
      <c r="AV35" s="46" t="s">
        <v>21</v>
      </c>
      <c r="AW35" s="46" t="s">
        <v>21</v>
      </c>
      <c r="AX35" s="46" t="s">
        <v>21</v>
      </c>
      <c r="AY35" s="46" t="s">
        <v>21</v>
      </c>
      <c r="AZ35" s="46" t="s">
        <v>21</v>
      </c>
      <c r="BA35" s="46" t="s">
        <v>21</v>
      </c>
      <c r="BB35" s="46" t="s">
        <v>21</v>
      </c>
      <c r="BC35" s="12">
        <v>2</v>
      </c>
      <c r="BD35" s="12">
        <v>2</v>
      </c>
      <c r="BE35" s="12">
        <v>2</v>
      </c>
      <c r="BF35" s="12">
        <v>2</v>
      </c>
      <c r="BG35" s="12">
        <v>2</v>
      </c>
      <c r="BH35" s="12">
        <v>2</v>
      </c>
      <c r="BI35" s="12">
        <v>2</v>
      </c>
      <c r="BJ35" s="12">
        <v>2</v>
      </c>
      <c r="BK35" s="12">
        <v>2</v>
      </c>
      <c r="BL35" s="12">
        <v>2</v>
      </c>
      <c r="BM35" s="12">
        <v>2</v>
      </c>
      <c r="BN35" s="12">
        <v>2</v>
      </c>
      <c r="BO35" s="12">
        <v>2</v>
      </c>
      <c r="BP35" s="12">
        <v>2</v>
      </c>
      <c r="BQ35" s="12">
        <v>2</v>
      </c>
      <c r="BR35" s="12">
        <v>2</v>
      </c>
      <c r="BS35" s="52"/>
      <c r="BT35" s="46" t="s">
        <v>21</v>
      </c>
      <c r="BU35" s="46" t="s">
        <v>21</v>
      </c>
      <c r="BV35" s="12">
        <v>2</v>
      </c>
      <c r="BW35" s="12">
        <v>2</v>
      </c>
      <c r="BX35" s="12">
        <v>2</v>
      </c>
      <c r="BY35" s="12">
        <v>2</v>
      </c>
      <c r="BZ35" s="12">
        <v>2</v>
      </c>
      <c r="CA35" s="12">
        <v>2</v>
      </c>
      <c r="CB35" s="12">
        <v>2</v>
      </c>
      <c r="CC35" s="12">
        <v>2</v>
      </c>
      <c r="CD35" s="12">
        <v>2</v>
      </c>
      <c r="CE35" s="12">
        <v>2</v>
      </c>
      <c r="CF35" s="12">
        <v>2</v>
      </c>
      <c r="CG35" s="12">
        <v>2</v>
      </c>
      <c r="CH35" s="12">
        <v>2</v>
      </c>
      <c r="CI35" s="12">
        <v>2</v>
      </c>
      <c r="CJ35" s="12">
        <v>2</v>
      </c>
      <c r="CK35" s="12">
        <v>2</v>
      </c>
      <c r="CL35" s="12">
        <v>2</v>
      </c>
      <c r="CM35" s="12">
        <v>2</v>
      </c>
      <c r="CN35" s="12">
        <v>2</v>
      </c>
      <c r="CO35" s="12">
        <v>2</v>
      </c>
      <c r="CP35" s="12">
        <v>2</v>
      </c>
      <c r="CQ35" s="50"/>
      <c r="CR35" s="50"/>
      <c r="CS35" s="52"/>
      <c r="CT35" s="46"/>
      <c r="CU35" s="46"/>
      <c r="CV35" s="46"/>
      <c r="CW35" s="46"/>
      <c r="CX35" s="46"/>
      <c r="CY35" s="46"/>
      <c r="CZ35" s="46"/>
      <c r="DA35" s="46"/>
      <c r="DB35" s="46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50"/>
      <c r="DN35" s="50"/>
      <c r="DO35" s="50"/>
      <c r="DP35" s="50"/>
      <c r="DQ35" s="50"/>
      <c r="DR35" s="50"/>
      <c r="DS35" s="52"/>
      <c r="DT35" s="46"/>
      <c r="DU35" s="46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49"/>
      <c r="EL35" s="51"/>
      <c r="EM35" s="51"/>
      <c r="EN35" s="51"/>
      <c r="EO35" s="77"/>
      <c r="EP35" s="77"/>
      <c r="EQ35" s="77"/>
      <c r="ER35" s="77"/>
      <c r="ES35" s="52"/>
      <c r="ET35" s="46"/>
      <c r="EU35" s="46"/>
      <c r="EV35" s="46"/>
      <c r="EW35" s="46"/>
      <c r="EX35" s="46"/>
      <c r="EY35" s="46"/>
      <c r="EZ35" s="46"/>
      <c r="FA35" s="46"/>
      <c r="FB35" s="46"/>
      <c r="FC35" s="12"/>
      <c r="FD35" s="12"/>
      <c r="FE35" s="12"/>
      <c r="FF35" s="12"/>
      <c r="FG35" s="12"/>
      <c r="FH35" s="12"/>
      <c r="FI35" s="12"/>
      <c r="FJ35" s="12"/>
      <c r="FK35" s="49"/>
      <c r="FL35" s="49"/>
      <c r="FM35" s="49"/>
      <c r="FN35" s="49"/>
      <c r="FO35" s="77"/>
      <c r="FP35" s="77"/>
      <c r="FQ35" s="77"/>
      <c r="FR35" s="77"/>
      <c r="FS35" s="52"/>
      <c r="FT35" s="46"/>
      <c r="FU35" s="46"/>
      <c r="FV35" s="12"/>
      <c r="FW35" s="12"/>
      <c r="FX35" s="12"/>
      <c r="FY35" s="12"/>
      <c r="FZ35" s="12"/>
      <c r="GA35" s="12"/>
      <c r="GB35" s="12"/>
      <c r="GC35" s="49"/>
      <c r="GD35" s="49"/>
      <c r="GE35" s="15"/>
      <c r="GF35" s="15"/>
      <c r="GG35" s="15"/>
      <c r="GH35" s="15"/>
      <c r="GI35" s="52"/>
      <c r="GJ35" s="82"/>
      <c r="GK35" s="82"/>
      <c r="GL35" s="82"/>
      <c r="GM35" s="82"/>
      <c r="GN35" s="84"/>
      <c r="GO35" s="84"/>
      <c r="GP35" s="84"/>
      <c r="GQ35" s="84"/>
      <c r="GR35" s="84"/>
      <c r="GS35" s="84"/>
      <c r="GT35" s="53">
        <f t="shared" ref="GT35:GT48" si="58">SUM(C35:S35,V35:AS35,BC35:BS35,BV35:CS35,DC35:DS35,DV35:ES35,FC35:FS35,FV35:GS35)</f>
        <v>74</v>
      </c>
    </row>
    <row r="36" spans="1:202" ht="15.75" thickBot="1" x14ac:dyDescent="0.3">
      <c r="A36" s="67" t="s">
        <v>88</v>
      </c>
      <c r="B36" s="68" t="s">
        <v>127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46" t="s">
        <v>21</v>
      </c>
      <c r="U36" s="46" t="s">
        <v>21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69"/>
      <c r="AS36" s="69"/>
      <c r="AT36" s="46" t="s">
        <v>21</v>
      </c>
      <c r="AU36" s="46" t="s">
        <v>21</v>
      </c>
      <c r="AV36" s="46" t="s">
        <v>21</v>
      </c>
      <c r="AW36" s="46" t="s">
        <v>21</v>
      </c>
      <c r="AX36" s="46" t="s">
        <v>21</v>
      </c>
      <c r="AY36" s="46" t="s">
        <v>21</v>
      </c>
      <c r="AZ36" s="46" t="s">
        <v>21</v>
      </c>
      <c r="BA36" s="46" t="s">
        <v>21</v>
      </c>
      <c r="BB36" s="46" t="s">
        <v>21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52"/>
      <c r="BT36" s="46" t="s">
        <v>21</v>
      </c>
      <c r="BU36" s="46" t="s">
        <v>21</v>
      </c>
      <c r="BV36" s="12">
        <v>6</v>
      </c>
      <c r="BW36" s="12">
        <v>4</v>
      </c>
      <c r="BX36" s="12">
        <v>6</v>
      </c>
      <c r="BY36" s="12">
        <v>4</v>
      </c>
      <c r="BZ36" s="12">
        <v>6</v>
      </c>
      <c r="CA36" s="12">
        <v>4</v>
      </c>
      <c r="CB36" s="12">
        <v>6</v>
      </c>
      <c r="CC36" s="12">
        <v>4</v>
      </c>
      <c r="CD36" s="12">
        <v>6</v>
      </c>
      <c r="CE36" s="12">
        <v>4</v>
      </c>
      <c r="CF36" s="12">
        <v>6</v>
      </c>
      <c r="CG36" s="12">
        <v>4</v>
      </c>
      <c r="CH36" s="12">
        <v>6</v>
      </c>
      <c r="CI36" s="12">
        <v>4</v>
      </c>
      <c r="CJ36" s="49">
        <v>6</v>
      </c>
      <c r="CK36" s="49">
        <v>4</v>
      </c>
      <c r="CL36" s="49">
        <v>6</v>
      </c>
      <c r="CM36" s="49">
        <v>4</v>
      </c>
      <c r="CN36" s="49">
        <v>6</v>
      </c>
      <c r="CO36" s="49">
        <v>4</v>
      </c>
      <c r="CP36" s="49">
        <v>5</v>
      </c>
      <c r="CQ36" s="50"/>
      <c r="CR36" s="50"/>
      <c r="CS36" s="52"/>
      <c r="CT36" s="46"/>
      <c r="CU36" s="46"/>
      <c r="CV36" s="46"/>
      <c r="CW36" s="46"/>
      <c r="CX36" s="46"/>
      <c r="CY36" s="46"/>
      <c r="CZ36" s="46"/>
      <c r="DA36" s="46"/>
      <c r="DB36" s="46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50"/>
      <c r="DN36" s="50"/>
      <c r="DO36" s="50"/>
      <c r="DP36" s="50"/>
      <c r="DQ36" s="50"/>
      <c r="DR36" s="50"/>
      <c r="DS36" s="52"/>
      <c r="DT36" s="46"/>
      <c r="DU36" s="46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49"/>
      <c r="EL36" s="51"/>
      <c r="EM36" s="51"/>
      <c r="EN36" s="51"/>
      <c r="EO36" s="77"/>
      <c r="EP36" s="77"/>
      <c r="EQ36" s="77"/>
      <c r="ER36" s="77"/>
      <c r="ES36" s="52"/>
      <c r="ET36" s="46"/>
      <c r="EU36" s="46"/>
      <c r="EV36" s="46"/>
      <c r="EW36" s="46"/>
      <c r="EX36" s="46"/>
      <c r="EY36" s="46"/>
      <c r="EZ36" s="46"/>
      <c r="FA36" s="46"/>
      <c r="FB36" s="46"/>
      <c r="FC36" s="12"/>
      <c r="FD36" s="12"/>
      <c r="FE36" s="12"/>
      <c r="FF36" s="12"/>
      <c r="FG36" s="12"/>
      <c r="FH36" s="12"/>
      <c r="FI36" s="12"/>
      <c r="FJ36" s="12"/>
      <c r="FK36" s="49"/>
      <c r="FL36" s="49"/>
      <c r="FM36" s="49"/>
      <c r="FN36" s="49"/>
      <c r="FO36" s="77"/>
      <c r="FP36" s="77"/>
      <c r="FQ36" s="77"/>
      <c r="FR36" s="77"/>
      <c r="FS36" s="52"/>
      <c r="FT36" s="46"/>
      <c r="FU36" s="46"/>
      <c r="FV36" s="12"/>
      <c r="FW36" s="12"/>
      <c r="FX36" s="12"/>
      <c r="FY36" s="12"/>
      <c r="FZ36" s="12"/>
      <c r="GA36" s="12"/>
      <c r="GB36" s="12"/>
      <c r="GC36" s="49"/>
      <c r="GD36" s="49"/>
      <c r="GE36" s="15"/>
      <c r="GF36" s="15"/>
      <c r="GG36" s="15"/>
      <c r="GH36" s="15"/>
      <c r="GI36" s="52"/>
      <c r="GJ36" s="82"/>
      <c r="GK36" s="82"/>
      <c r="GL36" s="82"/>
      <c r="GM36" s="82"/>
      <c r="GN36" s="84"/>
      <c r="GO36" s="84"/>
      <c r="GP36" s="84"/>
      <c r="GQ36" s="84"/>
      <c r="GR36" s="84"/>
      <c r="GS36" s="84"/>
      <c r="GT36" s="53">
        <f t="shared" si="58"/>
        <v>105</v>
      </c>
    </row>
    <row r="37" spans="1:202" ht="26.25" thickBot="1" x14ac:dyDescent="0.3">
      <c r="A37" s="70" t="s">
        <v>89</v>
      </c>
      <c r="B37" s="95" t="s">
        <v>116</v>
      </c>
      <c r="C37" s="72">
        <f>SUM(C38:C48)</f>
        <v>0</v>
      </c>
      <c r="D37" s="72">
        <f t="shared" ref="D37:F37" si="59">SUM(D38:D48)</f>
        <v>0</v>
      </c>
      <c r="E37" s="72">
        <f t="shared" si="59"/>
        <v>0</v>
      </c>
      <c r="F37" s="72">
        <f t="shared" si="59"/>
        <v>0</v>
      </c>
      <c r="G37" s="72">
        <f>SUM(G38:G48)</f>
        <v>0</v>
      </c>
      <c r="H37" s="72">
        <f t="shared" ref="H37:BR37" si="60">SUM(H38:H48)</f>
        <v>0</v>
      </c>
      <c r="I37" s="72">
        <f t="shared" si="60"/>
        <v>0</v>
      </c>
      <c r="J37" s="72">
        <f t="shared" si="60"/>
        <v>0</v>
      </c>
      <c r="K37" s="72">
        <f t="shared" si="60"/>
        <v>0</v>
      </c>
      <c r="L37" s="72">
        <f t="shared" si="60"/>
        <v>0</v>
      </c>
      <c r="M37" s="72">
        <f t="shared" si="60"/>
        <v>0</v>
      </c>
      <c r="N37" s="72">
        <f t="shared" si="60"/>
        <v>0</v>
      </c>
      <c r="O37" s="72">
        <f t="shared" si="60"/>
        <v>0</v>
      </c>
      <c r="P37" s="72">
        <f t="shared" si="60"/>
        <v>0</v>
      </c>
      <c r="Q37" s="72">
        <f t="shared" si="60"/>
        <v>0</v>
      </c>
      <c r="R37" s="72">
        <f t="shared" si="60"/>
        <v>0</v>
      </c>
      <c r="S37" s="72">
        <f t="shared" si="60"/>
        <v>0</v>
      </c>
      <c r="T37" s="72"/>
      <c r="U37" s="72"/>
      <c r="V37" s="72">
        <f t="shared" si="60"/>
        <v>4</v>
      </c>
      <c r="W37" s="72">
        <f t="shared" si="60"/>
        <v>4</v>
      </c>
      <c r="X37" s="72">
        <f t="shared" si="60"/>
        <v>4</v>
      </c>
      <c r="Y37" s="72">
        <f t="shared" si="60"/>
        <v>4</v>
      </c>
      <c r="Z37" s="72">
        <f t="shared" si="60"/>
        <v>4</v>
      </c>
      <c r="AA37" s="72">
        <f t="shared" si="60"/>
        <v>4</v>
      </c>
      <c r="AB37" s="72">
        <f t="shared" si="60"/>
        <v>4</v>
      </c>
      <c r="AC37" s="72">
        <f t="shared" si="60"/>
        <v>4</v>
      </c>
      <c r="AD37" s="72">
        <f t="shared" si="60"/>
        <v>4</v>
      </c>
      <c r="AE37" s="72">
        <f t="shared" si="60"/>
        <v>4</v>
      </c>
      <c r="AF37" s="72">
        <f t="shared" si="60"/>
        <v>4</v>
      </c>
      <c r="AG37" s="72">
        <f t="shared" si="60"/>
        <v>4</v>
      </c>
      <c r="AH37" s="72">
        <f t="shared" si="60"/>
        <v>4</v>
      </c>
      <c r="AI37" s="72">
        <f t="shared" si="60"/>
        <v>4</v>
      </c>
      <c r="AJ37" s="72">
        <f t="shared" si="60"/>
        <v>4</v>
      </c>
      <c r="AK37" s="72">
        <f t="shared" si="60"/>
        <v>4</v>
      </c>
      <c r="AL37" s="72">
        <f t="shared" si="60"/>
        <v>4</v>
      </c>
      <c r="AM37" s="72">
        <f t="shared" si="60"/>
        <v>4</v>
      </c>
      <c r="AN37" s="72">
        <f t="shared" si="60"/>
        <v>4</v>
      </c>
      <c r="AO37" s="72">
        <f t="shared" si="60"/>
        <v>4</v>
      </c>
      <c r="AP37" s="72">
        <f t="shared" si="60"/>
        <v>4</v>
      </c>
      <c r="AQ37" s="72">
        <f t="shared" si="60"/>
        <v>4</v>
      </c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>
        <f t="shared" si="60"/>
        <v>12</v>
      </c>
      <c r="BD37" s="72">
        <f t="shared" si="60"/>
        <v>14</v>
      </c>
      <c r="BE37" s="72">
        <f t="shared" si="60"/>
        <v>12</v>
      </c>
      <c r="BF37" s="72">
        <f t="shared" si="60"/>
        <v>14</v>
      </c>
      <c r="BG37" s="72">
        <f t="shared" si="60"/>
        <v>12</v>
      </c>
      <c r="BH37" s="72">
        <f t="shared" si="60"/>
        <v>14</v>
      </c>
      <c r="BI37" s="72">
        <f t="shared" si="60"/>
        <v>12</v>
      </c>
      <c r="BJ37" s="72">
        <f t="shared" si="60"/>
        <v>14</v>
      </c>
      <c r="BK37" s="72">
        <f t="shared" si="60"/>
        <v>12</v>
      </c>
      <c r="BL37" s="72">
        <f t="shared" si="60"/>
        <v>14</v>
      </c>
      <c r="BM37" s="72">
        <f t="shared" si="60"/>
        <v>12</v>
      </c>
      <c r="BN37" s="72">
        <f t="shared" si="60"/>
        <v>14</v>
      </c>
      <c r="BO37" s="72">
        <f t="shared" si="60"/>
        <v>12</v>
      </c>
      <c r="BP37" s="72">
        <f t="shared" si="60"/>
        <v>14</v>
      </c>
      <c r="BQ37" s="72">
        <f t="shared" si="60"/>
        <v>12</v>
      </c>
      <c r="BR37" s="72">
        <f t="shared" si="60"/>
        <v>14</v>
      </c>
      <c r="BS37" s="72"/>
      <c r="BT37" s="72"/>
      <c r="BU37" s="72"/>
      <c r="BV37" s="72">
        <f t="shared" ref="BV37:EE37" si="61">SUM(BV38:BV48)</f>
        <v>12</v>
      </c>
      <c r="BW37" s="72">
        <f t="shared" si="61"/>
        <v>12</v>
      </c>
      <c r="BX37" s="72">
        <f t="shared" si="61"/>
        <v>12</v>
      </c>
      <c r="BY37" s="72">
        <f t="shared" si="61"/>
        <v>12</v>
      </c>
      <c r="BZ37" s="72">
        <f t="shared" si="61"/>
        <v>12</v>
      </c>
      <c r="CA37" s="72">
        <f t="shared" si="61"/>
        <v>12</v>
      </c>
      <c r="CB37" s="72">
        <f t="shared" si="61"/>
        <v>12</v>
      </c>
      <c r="CC37" s="72">
        <f t="shared" si="61"/>
        <v>12</v>
      </c>
      <c r="CD37" s="72">
        <f t="shared" si="61"/>
        <v>12</v>
      </c>
      <c r="CE37" s="72">
        <f t="shared" si="61"/>
        <v>12</v>
      </c>
      <c r="CF37" s="72">
        <f t="shared" si="61"/>
        <v>12</v>
      </c>
      <c r="CG37" s="72">
        <f t="shared" si="61"/>
        <v>12</v>
      </c>
      <c r="CH37" s="72">
        <f t="shared" si="61"/>
        <v>12</v>
      </c>
      <c r="CI37" s="72">
        <f t="shared" si="61"/>
        <v>12</v>
      </c>
      <c r="CJ37" s="72">
        <f t="shared" si="61"/>
        <v>12</v>
      </c>
      <c r="CK37" s="72">
        <f t="shared" si="61"/>
        <v>12</v>
      </c>
      <c r="CL37" s="72">
        <f t="shared" si="61"/>
        <v>12</v>
      </c>
      <c r="CM37" s="72">
        <f t="shared" si="61"/>
        <v>12</v>
      </c>
      <c r="CN37" s="72">
        <f t="shared" si="61"/>
        <v>12</v>
      </c>
      <c r="CO37" s="72">
        <f t="shared" si="61"/>
        <v>12</v>
      </c>
      <c r="CP37" s="72">
        <f t="shared" si="61"/>
        <v>12</v>
      </c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>
        <f t="shared" si="61"/>
        <v>6</v>
      </c>
      <c r="DD37" s="72">
        <f t="shared" si="61"/>
        <v>6</v>
      </c>
      <c r="DE37" s="72">
        <f t="shared" si="61"/>
        <v>6</v>
      </c>
      <c r="DF37" s="72">
        <f t="shared" si="61"/>
        <v>6</v>
      </c>
      <c r="DG37" s="72">
        <f t="shared" si="61"/>
        <v>6</v>
      </c>
      <c r="DH37" s="72">
        <f t="shared" si="61"/>
        <v>6</v>
      </c>
      <c r="DI37" s="72">
        <f t="shared" si="61"/>
        <v>6</v>
      </c>
      <c r="DJ37" s="72">
        <f t="shared" si="61"/>
        <v>6</v>
      </c>
      <c r="DK37" s="72">
        <f t="shared" si="61"/>
        <v>6</v>
      </c>
      <c r="DL37" s="72">
        <f t="shared" si="61"/>
        <v>6</v>
      </c>
      <c r="DM37" s="72">
        <f t="shared" si="61"/>
        <v>0</v>
      </c>
      <c r="DN37" s="72">
        <f t="shared" si="61"/>
        <v>0</v>
      </c>
      <c r="DO37" s="72">
        <f t="shared" si="61"/>
        <v>0</v>
      </c>
      <c r="DP37" s="72">
        <f t="shared" si="61"/>
        <v>0</v>
      </c>
      <c r="DQ37" s="72">
        <f t="shared" si="61"/>
        <v>0</v>
      </c>
      <c r="DR37" s="72">
        <f t="shared" si="61"/>
        <v>0</v>
      </c>
      <c r="DS37" s="72"/>
      <c r="DT37" s="72"/>
      <c r="DU37" s="72"/>
      <c r="DV37" s="72">
        <f t="shared" si="61"/>
        <v>6</v>
      </c>
      <c r="DW37" s="72">
        <f t="shared" si="61"/>
        <v>4</v>
      </c>
      <c r="DX37" s="72">
        <f t="shared" si="61"/>
        <v>6</v>
      </c>
      <c r="DY37" s="72">
        <f t="shared" si="61"/>
        <v>4</v>
      </c>
      <c r="DZ37" s="72">
        <f t="shared" si="61"/>
        <v>6</v>
      </c>
      <c r="EA37" s="72">
        <f t="shared" si="61"/>
        <v>4</v>
      </c>
      <c r="EB37" s="72">
        <f t="shared" si="61"/>
        <v>6</v>
      </c>
      <c r="EC37" s="72">
        <f t="shared" si="61"/>
        <v>4</v>
      </c>
      <c r="ED37" s="72">
        <f t="shared" si="61"/>
        <v>6</v>
      </c>
      <c r="EE37" s="72">
        <f t="shared" si="61"/>
        <v>4</v>
      </c>
      <c r="EF37" s="72">
        <f t="shared" ref="EF37:GQ37" si="62">SUM(EF38:EF48)</f>
        <v>6</v>
      </c>
      <c r="EG37" s="72">
        <f t="shared" si="62"/>
        <v>4</v>
      </c>
      <c r="EH37" s="72">
        <f t="shared" si="62"/>
        <v>6</v>
      </c>
      <c r="EI37" s="72">
        <f t="shared" si="62"/>
        <v>4</v>
      </c>
      <c r="EJ37" s="72">
        <f t="shared" si="62"/>
        <v>6</v>
      </c>
      <c r="EK37" s="72">
        <f t="shared" si="62"/>
        <v>4</v>
      </c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>
        <f t="shared" si="62"/>
        <v>6</v>
      </c>
      <c r="FD37" s="72">
        <f t="shared" si="62"/>
        <v>6</v>
      </c>
      <c r="FE37" s="72">
        <f t="shared" si="62"/>
        <v>6</v>
      </c>
      <c r="FF37" s="72">
        <f t="shared" si="62"/>
        <v>6</v>
      </c>
      <c r="FG37" s="72">
        <f t="shared" si="62"/>
        <v>6</v>
      </c>
      <c r="FH37" s="72">
        <f t="shared" si="62"/>
        <v>6</v>
      </c>
      <c r="FI37" s="72">
        <f t="shared" si="62"/>
        <v>6</v>
      </c>
      <c r="FJ37" s="72">
        <f t="shared" si="62"/>
        <v>6</v>
      </c>
      <c r="FK37" s="72">
        <f t="shared" ref="FK37" si="63">SUM(FK38:FK48)</f>
        <v>6</v>
      </c>
      <c r="FL37" s="72">
        <f t="shared" ref="FL37" si="64">SUM(FL38:FL48)</f>
        <v>6</v>
      </c>
      <c r="FM37" s="72">
        <f t="shared" ref="FM37" si="65">SUM(FM38:FM48)</f>
        <v>6</v>
      </c>
      <c r="FN37" s="72">
        <f t="shared" ref="FN37" si="66">SUM(FN38:FN48)</f>
        <v>6</v>
      </c>
      <c r="FO37" s="72">
        <f t="shared" si="62"/>
        <v>0</v>
      </c>
      <c r="FP37" s="72">
        <f t="shared" si="62"/>
        <v>0</v>
      </c>
      <c r="FQ37" s="72">
        <f t="shared" si="62"/>
        <v>0</v>
      </c>
      <c r="FR37" s="72">
        <f t="shared" si="62"/>
        <v>0</v>
      </c>
      <c r="FS37" s="72"/>
      <c r="FT37" s="72"/>
      <c r="FU37" s="72"/>
      <c r="FV37" s="72">
        <f t="shared" si="62"/>
        <v>12</v>
      </c>
      <c r="FW37" s="72">
        <f t="shared" si="62"/>
        <v>14</v>
      </c>
      <c r="FX37" s="72">
        <f t="shared" si="62"/>
        <v>12</v>
      </c>
      <c r="FY37" s="72">
        <f t="shared" si="62"/>
        <v>14</v>
      </c>
      <c r="FZ37" s="72">
        <f t="shared" si="62"/>
        <v>12</v>
      </c>
      <c r="GA37" s="72">
        <f t="shared" si="62"/>
        <v>14</v>
      </c>
      <c r="GB37" s="72">
        <f t="shared" si="62"/>
        <v>12</v>
      </c>
      <c r="GC37" s="72">
        <f t="shared" si="62"/>
        <v>14</v>
      </c>
      <c r="GD37" s="72">
        <f t="shared" si="62"/>
        <v>13</v>
      </c>
      <c r="GE37" s="72">
        <f t="shared" si="62"/>
        <v>0</v>
      </c>
      <c r="GF37" s="72">
        <f t="shared" si="62"/>
        <v>0</v>
      </c>
      <c r="GG37" s="72">
        <f t="shared" si="62"/>
        <v>0</v>
      </c>
      <c r="GH37" s="72">
        <f t="shared" si="62"/>
        <v>0</v>
      </c>
      <c r="GI37" s="72">
        <f t="shared" si="62"/>
        <v>12</v>
      </c>
      <c r="GJ37" s="72">
        <f t="shared" si="62"/>
        <v>0</v>
      </c>
      <c r="GK37" s="72">
        <f t="shared" si="62"/>
        <v>0</v>
      </c>
      <c r="GL37" s="72">
        <f t="shared" si="62"/>
        <v>0</v>
      </c>
      <c r="GM37" s="72">
        <f t="shared" si="62"/>
        <v>0</v>
      </c>
      <c r="GN37" s="72">
        <f t="shared" si="62"/>
        <v>0</v>
      </c>
      <c r="GO37" s="72">
        <f t="shared" si="62"/>
        <v>0</v>
      </c>
      <c r="GP37" s="72">
        <f t="shared" si="62"/>
        <v>0</v>
      </c>
      <c r="GQ37" s="72">
        <f t="shared" si="62"/>
        <v>0</v>
      </c>
      <c r="GR37" s="72">
        <f t="shared" ref="GR37:GT37" si="67">SUM(GR38:GR48)</f>
        <v>0</v>
      </c>
      <c r="GS37" s="72">
        <f t="shared" si="67"/>
        <v>0</v>
      </c>
      <c r="GT37" s="72">
        <f t="shared" si="67"/>
        <v>925</v>
      </c>
    </row>
    <row r="38" spans="1:202" ht="15.75" thickBot="1" x14ac:dyDescent="0.3">
      <c r="A38" s="67" t="s">
        <v>53</v>
      </c>
      <c r="B38" s="68" t="s">
        <v>128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46" t="s">
        <v>21</v>
      </c>
      <c r="U38" s="46" t="s">
        <v>21</v>
      </c>
      <c r="V38" s="12">
        <v>2</v>
      </c>
      <c r="W38" s="12">
        <v>2</v>
      </c>
      <c r="X38" s="12">
        <v>2</v>
      </c>
      <c r="Y38" s="12">
        <v>2</v>
      </c>
      <c r="Z38" s="12">
        <v>2</v>
      </c>
      <c r="AA38" s="12">
        <v>2</v>
      </c>
      <c r="AB38" s="12">
        <v>2</v>
      </c>
      <c r="AC38" s="12">
        <v>2</v>
      </c>
      <c r="AD38" s="12">
        <v>2</v>
      </c>
      <c r="AE38" s="12">
        <v>2</v>
      </c>
      <c r="AF38" s="12">
        <v>2</v>
      </c>
      <c r="AG38" s="12">
        <v>2</v>
      </c>
      <c r="AH38" s="12">
        <v>2</v>
      </c>
      <c r="AI38" s="12">
        <v>2</v>
      </c>
      <c r="AJ38" s="12">
        <v>2</v>
      </c>
      <c r="AK38" s="12">
        <v>2</v>
      </c>
      <c r="AL38" s="12">
        <v>2</v>
      </c>
      <c r="AM38" s="12">
        <v>2</v>
      </c>
      <c r="AN38" s="12">
        <v>2</v>
      </c>
      <c r="AO38" s="12">
        <v>2</v>
      </c>
      <c r="AP38" s="12">
        <v>2</v>
      </c>
      <c r="AQ38" s="12">
        <v>2</v>
      </c>
      <c r="AR38" s="69"/>
      <c r="AS38" s="69"/>
      <c r="AT38" s="46" t="s">
        <v>21</v>
      </c>
      <c r="AU38" s="46" t="s">
        <v>21</v>
      </c>
      <c r="AV38" s="46" t="s">
        <v>21</v>
      </c>
      <c r="AW38" s="46" t="s">
        <v>21</v>
      </c>
      <c r="AX38" s="46" t="s">
        <v>21</v>
      </c>
      <c r="AY38" s="46" t="s">
        <v>21</v>
      </c>
      <c r="AZ38" s="46" t="s">
        <v>21</v>
      </c>
      <c r="BA38" s="46" t="s">
        <v>21</v>
      </c>
      <c r="BB38" s="46" t="s">
        <v>21</v>
      </c>
      <c r="BC38" s="12">
        <v>2</v>
      </c>
      <c r="BD38" s="12">
        <v>2</v>
      </c>
      <c r="BE38" s="12">
        <v>2</v>
      </c>
      <c r="BF38" s="12">
        <v>2</v>
      </c>
      <c r="BG38" s="12">
        <v>2</v>
      </c>
      <c r="BH38" s="12">
        <v>2</v>
      </c>
      <c r="BI38" s="12">
        <v>2</v>
      </c>
      <c r="BJ38" s="12">
        <v>2</v>
      </c>
      <c r="BK38" s="12">
        <v>2</v>
      </c>
      <c r="BL38" s="12">
        <v>2</v>
      </c>
      <c r="BM38" s="12">
        <v>2</v>
      </c>
      <c r="BN38" s="12">
        <v>2</v>
      </c>
      <c r="BO38" s="12">
        <v>2</v>
      </c>
      <c r="BP38" s="12">
        <v>2</v>
      </c>
      <c r="BQ38" s="12">
        <v>2</v>
      </c>
      <c r="BR38" s="12">
        <v>2</v>
      </c>
      <c r="BS38" s="52"/>
      <c r="BT38" s="46" t="s">
        <v>21</v>
      </c>
      <c r="BU38" s="46" t="s">
        <v>21</v>
      </c>
      <c r="BV38" s="12">
        <v>2</v>
      </c>
      <c r="BW38" s="12">
        <v>2</v>
      </c>
      <c r="BX38" s="12">
        <v>2</v>
      </c>
      <c r="BY38" s="12">
        <v>2</v>
      </c>
      <c r="BZ38" s="12">
        <v>2</v>
      </c>
      <c r="CA38" s="12">
        <v>2</v>
      </c>
      <c r="CB38" s="12">
        <v>2</v>
      </c>
      <c r="CC38" s="12">
        <v>2</v>
      </c>
      <c r="CD38" s="12">
        <v>2</v>
      </c>
      <c r="CE38" s="12">
        <v>2</v>
      </c>
      <c r="CF38" s="12">
        <v>2</v>
      </c>
      <c r="CG38" s="12">
        <v>2</v>
      </c>
      <c r="CH38" s="12">
        <v>2</v>
      </c>
      <c r="CI38" s="12">
        <v>2</v>
      </c>
      <c r="CJ38" s="12">
        <v>2</v>
      </c>
      <c r="CK38" s="12">
        <v>2</v>
      </c>
      <c r="CL38" s="12">
        <v>2</v>
      </c>
      <c r="CM38" s="12">
        <v>2</v>
      </c>
      <c r="CN38" s="12">
        <v>2</v>
      </c>
      <c r="CO38" s="12">
        <v>2</v>
      </c>
      <c r="CP38" s="12">
        <v>2</v>
      </c>
      <c r="CQ38" s="50"/>
      <c r="CR38" s="50"/>
      <c r="CS38" s="52"/>
      <c r="CT38" s="46"/>
      <c r="CU38" s="46"/>
      <c r="CV38" s="46"/>
      <c r="CW38" s="46"/>
      <c r="CX38" s="46"/>
      <c r="CY38" s="46"/>
      <c r="CZ38" s="46"/>
      <c r="DA38" s="46"/>
      <c r="DB38" s="46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50"/>
      <c r="DN38" s="50"/>
      <c r="DO38" s="50"/>
      <c r="DP38" s="50"/>
      <c r="DQ38" s="50"/>
      <c r="DR38" s="50"/>
      <c r="DS38" s="52"/>
      <c r="DT38" s="46"/>
      <c r="DU38" s="46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49"/>
      <c r="EL38" s="51"/>
      <c r="EM38" s="51"/>
      <c r="EN38" s="51"/>
      <c r="EO38" s="77"/>
      <c r="EP38" s="77"/>
      <c r="EQ38" s="77"/>
      <c r="ER38" s="77"/>
      <c r="ES38" s="52"/>
      <c r="ET38" s="46"/>
      <c r="EU38" s="46"/>
      <c r="EV38" s="46"/>
      <c r="EW38" s="46"/>
      <c r="EX38" s="46"/>
      <c r="EY38" s="46"/>
      <c r="EZ38" s="46"/>
      <c r="FA38" s="46"/>
      <c r="FB38" s="46"/>
      <c r="FC38" s="12"/>
      <c r="FD38" s="12"/>
      <c r="FE38" s="12"/>
      <c r="FF38" s="12"/>
      <c r="FG38" s="12"/>
      <c r="FH38" s="12"/>
      <c r="FI38" s="12"/>
      <c r="FJ38" s="12"/>
      <c r="FK38" s="49"/>
      <c r="FL38" s="49"/>
      <c r="FM38" s="49"/>
      <c r="FN38" s="49"/>
      <c r="FO38" s="77"/>
      <c r="FP38" s="77"/>
      <c r="FQ38" s="77"/>
      <c r="FR38" s="77"/>
      <c r="FS38" s="52"/>
      <c r="FT38" s="46"/>
      <c r="FU38" s="46"/>
      <c r="FV38" s="12"/>
      <c r="FW38" s="12"/>
      <c r="FX38" s="12"/>
      <c r="FY38" s="12"/>
      <c r="FZ38" s="12"/>
      <c r="GA38" s="12"/>
      <c r="GB38" s="12"/>
      <c r="GC38" s="49"/>
      <c r="GD38" s="49"/>
      <c r="GE38" s="15"/>
      <c r="GF38" s="15"/>
      <c r="GG38" s="15"/>
      <c r="GH38" s="15"/>
      <c r="GI38" s="52"/>
      <c r="GJ38" s="82"/>
      <c r="GK38" s="82"/>
      <c r="GL38" s="82"/>
      <c r="GM38" s="82"/>
      <c r="GN38" s="84"/>
      <c r="GO38" s="84"/>
      <c r="GP38" s="84"/>
      <c r="GQ38" s="84"/>
      <c r="GR38" s="84"/>
      <c r="GS38" s="84"/>
      <c r="GT38" s="53">
        <f t="shared" si="58"/>
        <v>118</v>
      </c>
    </row>
    <row r="39" spans="1:202" ht="15.75" thickBot="1" x14ac:dyDescent="0.3">
      <c r="A39" s="67" t="s">
        <v>54</v>
      </c>
      <c r="B39" s="68" t="s">
        <v>90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46" t="s">
        <v>21</v>
      </c>
      <c r="U39" s="46" t="s">
        <v>21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69"/>
      <c r="AS39" s="69"/>
      <c r="AT39" s="46" t="s">
        <v>21</v>
      </c>
      <c r="AU39" s="46" t="s">
        <v>21</v>
      </c>
      <c r="AV39" s="46" t="s">
        <v>21</v>
      </c>
      <c r="AW39" s="46" t="s">
        <v>21</v>
      </c>
      <c r="AX39" s="46" t="s">
        <v>21</v>
      </c>
      <c r="AY39" s="46" t="s">
        <v>21</v>
      </c>
      <c r="AZ39" s="46" t="s">
        <v>21</v>
      </c>
      <c r="BA39" s="46" t="s">
        <v>21</v>
      </c>
      <c r="BB39" s="46" t="s">
        <v>21</v>
      </c>
      <c r="BC39" s="12">
        <v>4</v>
      </c>
      <c r="BD39" s="12">
        <v>4</v>
      </c>
      <c r="BE39" s="12">
        <v>4</v>
      </c>
      <c r="BF39" s="12">
        <v>4</v>
      </c>
      <c r="BG39" s="12">
        <v>4</v>
      </c>
      <c r="BH39" s="12">
        <v>4</v>
      </c>
      <c r="BI39" s="12">
        <v>4</v>
      </c>
      <c r="BJ39" s="12">
        <v>4</v>
      </c>
      <c r="BK39" s="12">
        <v>4</v>
      </c>
      <c r="BL39" s="12">
        <v>4</v>
      </c>
      <c r="BM39" s="12">
        <v>4</v>
      </c>
      <c r="BN39" s="12">
        <v>4</v>
      </c>
      <c r="BO39" s="12">
        <v>4</v>
      </c>
      <c r="BP39" s="12">
        <v>4</v>
      </c>
      <c r="BQ39" s="12">
        <v>4</v>
      </c>
      <c r="BR39" s="12">
        <v>4</v>
      </c>
      <c r="BS39" s="52">
        <v>12</v>
      </c>
      <c r="BT39" s="46" t="s">
        <v>21</v>
      </c>
      <c r="BU39" s="46" t="s">
        <v>21</v>
      </c>
      <c r="BV39" s="12">
        <v>4</v>
      </c>
      <c r="BW39" s="12">
        <v>4</v>
      </c>
      <c r="BX39" s="12">
        <v>4</v>
      </c>
      <c r="BY39" s="12">
        <v>4</v>
      </c>
      <c r="BZ39" s="12">
        <v>4</v>
      </c>
      <c r="CA39" s="12">
        <v>4</v>
      </c>
      <c r="CB39" s="12">
        <v>4</v>
      </c>
      <c r="CC39" s="12">
        <v>4</v>
      </c>
      <c r="CD39" s="12">
        <v>4</v>
      </c>
      <c r="CE39" s="12">
        <v>4</v>
      </c>
      <c r="CF39" s="12">
        <v>4</v>
      </c>
      <c r="CG39" s="12">
        <v>4</v>
      </c>
      <c r="CH39" s="12">
        <v>4</v>
      </c>
      <c r="CI39" s="12">
        <v>4</v>
      </c>
      <c r="CJ39" s="12">
        <v>4</v>
      </c>
      <c r="CK39" s="12">
        <v>4</v>
      </c>
      <c r="CL39" s="12">
        <v>4</v>
      </c>
      <c r="CM39" s="12">
        <v>4</v>
      </c>
      <c r="CN39" s="12">
        <v>4</v>
      </c>
      <c r="CO39" s="12">
        <v>4</v>
      </c>
      <c r="CP39" s="12">
        <v>4</v>
      </c>
      <c r="CQ39" s="50"/>
      <c r="CR39" s="50"/>
      <c r="CS39" s="52">
        <v>12</v>
      </c>
      <c r="CT39" s="46"/>
      <c r="CU39" s="46"/>
      <c r="CV39" s="46"/>
      <c r="CW39" s="46"/>
      <c r="CX39" s="46"/>
      <c r="CY39" s="46"/>
      <c r="CZ39" s="46"/>
      <c r="DA39" s="46"/>
      <c r="DB39" s="46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50"/>
      <c r="DN39" s="50"/>
      <c r="DO39" s="50"/>
      <c r="DP39" s="50"/>
      <c r="DQ39" s="50"/>
      <c r="DR39" s="50"/>
      <c r="DS39" s="52"/>
      <c r="DT39" s="46"/>
      <c r="DU39" s="46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49"/>
      <c r="EL39" s="51"/>
      <c r="EM39" s="51"/>
      <c r="EN39" s="51"/>
      <c r="EO39" s="77"/>
      <c r="EP39" s="77"/>
      <c r="EQ39" s="77"/>
      <c r="ER39" s="77"/>
      <c r="ES39" s="52"/>
      <c r="ET39" s="46"/>
      <c r="EU39" s="46"/>
      <c r="EV39" s="46"/>
      <c r="EW39" s="46"/>
      <c r="EX39" s="46"/>
      <c r="EY39" s="46"/>
      <c r="EZ39" s="46"/>
      <c r="FA39" s="46"/>
      <c r="FB39" s="46"/>
      <c r="FC39" s="12"/>
      <c r="FD39" s="12"/>
      <c r="FE39" s="12"/>
      <c r="FF39" s="12"/>
      <c r="FG39" s="12"/>
      <c r="FH39" s="12"/>
      <c r="FI39" s="12"/>
      <c r="FJ39" s="12"/>
      <c r="FK39" s="49"/>
      <c r="FL39" s="49"/>
      <c r="FM39" s="49"/>
      <c r="FN39" s="49"/>
      <c r="FO39" s="77"/>
      <c r="FP39" s="77"/>
      <c r="FQ39" s="77"/>
      <c r="FR39" s="77"/>
      <c r="FS39" s="52"/>
      <c r="FT39" s="46"/>
      <c r="FU39" s="46"/>
      <c r="FV39" s="12"/>
      <c r="FW39" s="12"/>
      <c r="FX39" s="12"/>
      <c r="FY39" s="12"/>
      <c r="FZ39" s="12"/>
      <c r="GA39" s="12"/>
      <c r="GB39" s="12"/>
      <c r="GC39" s="49"/>
      <c r="GD39" s="49"/>
      <c r="GE39" s="15"/>
      <c r="GF39" s="15"/>
      <c r="GG39" s="15"/>
      <c r="GH39" s="15"/>
      <c r="GI39" s="52"/>
      <c r="GJ39" s="82"/>
      <c r="GK39" s="82"/>
      <c r="GL39" s="82"/>
      <c r="GM39" s="82"/>
      <c r="GN39" s="84"/>
      <c r="GO39" s="84"/>
      <c r="GP39" s="84"/>
      <c r="GQ39" s="84"/>
      <c r="GR39" s="84"/>
      <c r="GS39" s="84"/>
      <c r="GT39" s="53">
        <f t="shared" si="58"/>
        <v>172</v>
      </c>
    </row>
    <row r="40" spans="1:202" ht="26.25" thickBot="1" x14ac:dyDescent="0.3">
      <c r="A40" s="67" t="s">
        <v>55</v>
      </c>
      <c r="B40" s="68" t="s">
        <v>129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46" t="s">
        <v>21</v>
      </c>
      <c r="U40" s="46" t="s">
        <v>21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69"/>
      <c r="AS40" s="69"/>
      <c r="AT40" s="46" t="s">
        <v>21</v>
      </c>
      <c r="AU40" s="46" t="s">
        <v>21</v>
      </c>
      <c r="AV40" s="46" t="s">
        <v>21</v>
      </c>
      <c r="AW40" s="46" t="s">
        <v>21</v>
      </c>
      <c r="AX40" s="46" t="s">
        <v>21</v>
      </c>
      <c r="AY40" s="46" t="s">
        <v>21</v>
      </c>
      <c r="AZ40" s="46" t="s">
        <v>21</v>
      </c>
      <c r="BA40" s="46" t="s">
        <v>21</v>
      </c>
      <c r="BB40" s="46" t="s">
        <v>21</v>
      </c>
      <c r="BC40" s="12">
        <v>4</v>
      </c>
      <c r="BD40" s="12">
        <v>4</v>
      </c>
      <c r="BE40" s="12">
        <v>4</v>
      </c>
      <c r="BF40" s="12">
        <v>4</v>
      </c>
      <c r="BG40" s="12">
        <v>4</v>
      </c>
      <c r="BH40" s="12">
        <v>4</v>
      </c>
      <c r="BI40" s="12">
        <v>4</v>
      </c>
      <c r="BJ40" s="12">
        <v>4</v>
      </c>
      <c r="BK40" s="12">
        <v>4</v>
      </c>
      <c r="BL40" s="12">
        <v>4</v>
      </c>
      <c r="BM40" s="12">
        <v>4</v>
      </c>
      <c r="BN40" s="12">
        <v>4</v>
      </c>
      <c r="BO40" s="12">
        <v>4</v>
      </c>
      <c r="BP40" s="12">
        <v>4</v>
      </c>
      <c r="BQ40" s="12">
        <v>4</v>
      </c>
      <c r="BR40" s="12">
        <v>4</v>
      </c>
      <c r="BS40" s="52"/>
      <c r="BT40" s="46" t="s">
        <v>21</v>
      </c>
      <c r="BU40" s="46" t="s">
        <v>21</v>
      </c>
      <c r="BV40" s="12">
        <v>2</v>
      </c>
      <c r="BW40" s="12">
        <v>2</v>
      </c>
      <c r="BX40" s="12">
        <v>2</v>
      </c>
      <c r="BY40" s="12">
        <v>2</v>
      </c>
      <c r="BZ40" s="12">
        <v>2</v>
      </c>
      <c r="CA40" s="12">
        <v>2</v>
      </c>
      <c r="CB40" s="12">
        <v>2</v>
      </c>
      <c r="CC40" s="12">
        <v>2</v>
      </c>
      <c r="CD40" s="12">
        <v>2</v>
      </c>
      <c r="CE40" s="12">
        <v>2</v>
      </c>
      <c r="CF40" s="12">
        <v>2</v>
      </c>
      <c r="CG40" s="12">
        <v>2</v>
      </c>
      <c r="CH40" s="12">
        <v>2</v>
      </c>
      <c r="CI40" s="12">
        <v>2</v>
      </c>
      <c r="CJ40" s="12">
        <v>2</v>
      </c>
      <c r="CK40" s="12">
        <v>2</v>
      </c>
      <c r="CL40" s="12">
        <v>2</v>
      </c>
      <c r="CM40" s="12">
        <v>2</v>
      </c>
      <c r="CN40" s="12">
        <v>2</v>
      </c>
      <c r="CO40" s="12">
        <v>2</v>
      </c>
      <c r="CP40" s="12">
        <v>2</v>
      </c>
      <c r="CQ40" s="50"/>
      <c r="CR40" s="50"/>
      <c r="CS40" s="52"/>
      <c r="CT40" s="46"/>
      <c r="CU40" s="46"/>
      <c r="CV40" s="46"/>
      <c r="CW40" s="46"/>
      <c r="CX40" s="46"/>
      <c r="CY40" s="46"/>
      <c r="CZ40" s="46"/>
      <c r="DA40" s="46"/>
      <c r="DB40" s="46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50"/>
      <c r="DN40" s="50"/>
      <c r="DO40" s="50"/>
      <c r="DP40" s="50"/>
      <c r="DQ40" s="50"/>
      <c r="DR40" s="50"/>
      <c r="DS40" s="52"/>
      <c r="DT40" s="46"/>
      <c r="DU40" s="46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49"/>
      <c r="EL40" s="51"/>
      <c r="EM40" s="51"/>
      <c r="EN40" s="51"/>
      <c r="EO40" s="77"/>
      <c r="EP40" s="77"/>
      <c r="EQ40" s="77"/>
      <c r="ER40" s="77"/>
      <c r="ES40" s="52"/>
      <c r="ET40" s="46"/>
      <c r="EU40" s="46"/>
      <c r="EV40" s="46"/>
      <c r="EW40" s="46"/>
      <c r="EX40" s="46"/>
      <c r="EY40" s="46"/>
      <c r="EZ40" s="46"/>
      <c r="FA40" s="46"/>
      <c r="FB40" s="46"/>
      <c r="FC40" s="12"/>
      <c r="FD40" s="12"/>
      <c r="FE40" s="12"/>
      <c r="FF40" s="12"/>
      <c r="FG40" s="12"/>
      <c r="FH40" s="12"/>
      <c r="FI40" s="12"/>
      <c r="FJ40" s="12"/>
      <c r="FK40" s="49"/>
      <c r="FL40" s="49"/>
      <c r="FM40" s="49"/>
      <c r="FN40" s="49"/>
      <c r="FO40" s="77"/>
      <c r="FP40" s="77"/>
      <c r="FQ40" s="77"/>
      <c r="FR40" s="77"/>
      <c r="FS40" s="52"/>
      <c r="FT40" s="46"/>
      <c r="FU40" s="46"/>
      <c r="FV40" s="12"/>
      <c r="FW40" s="12"/>
      <c r="FX40" s="12"/>
      <c r="FY40" s="12"/>
      <c r="FZ40" s="12"/>
      <c r="GA40" s="12"/>
      <c r="GB40" s="12"/>
      <c r="GC40" s="49"/>
      <c r="GD40" s="49"/>
      <c r="GE40" s="15"/>
      <c r="GF40" s="15"/>
      <c r="GG40" s="15"/>
      <c r="GH40" s="15"/>
      <c r="GI40" s="52"/>
      <c r="GJ40" s="82"/>
      <c r="GK40" s="82"/>
      <c r="GL40" s="82"/>
      <c r="GM40" s="82"/>
      <c r="GN40" s="84"/>
      <c r="GO40" s="84"/>
      <c r="GP40" s="84"/>
      <c r="GQ40" s="84"/>
      <c r="GR40" s="84"/>
      <c r="GS40" s="84"/>
      <c r="GT40" s="53">
        <f t="shared" si="58"/>
        <v>106</v>
      </c>
    </row>
    <row r="41" spans="1:202" ht="15.75" thickBot="1" x14ac:dyDescent="0.3">
      <c r="A41" s="67" t="s">
        <v>130</v>
      </c>
      <c r="B41" s="68" t="s">
        <v>131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46" t="s">
        <v>21</v>
      </c>
      <c r="U41" s="46" t="s">
        <v>21</v>
      </c>
      <c r="V41" s="12">
        <v>2</v>
      </c>
      <c r="W41" s="12">
        <v>2</v>
      </c>
      <c r="X41" s="12">
        <v>2</v>
      </c>
      <c r="Y41" s="12">
        <v>2</v>
      </c>
      <c r="Z41" s="12">
        <v>2</v>
      </c>
      <c r="AA41" s="12">
        <v>2</v>
      </c>
      <c r="AB41" s="12">
        <v>2</v>
      </c>
      <c r="AC41" s="12">
        <v>2</v>
      </c>
      <c r="AD41" s="12">
        <v>2</v>
      </c>
      <c r="AE41" s="12">
        <v>2</v>
      </c>
      <c r="AF41" s="12">
        <v>2</v>
      </c>
      <c r="AG41" s="12">
        <v>2</v>
      </c>
      <c r="AH41" s="12">
        <v>2</v>
      </c>
      <c r="AI41" s="12">
        <v>2</v>
      </c>
      <c r="AJ41" s="12">
        <v>2</v>
      </c>
      <c r="AK41" s="12">
        <v>2</v>
      </c>
      <c r="AL41" s="12">
        <v>2</v>
      </c>
      <c r="AM41" s="12">
        <v>2</v>
      </c>
      <c r="AN41" s="12">
        <v>2</v>
      </c>
      <c r="AO41" s="12">
        <v>2</v>
      </c>
      <c r="AP41" s="12">
        <v>2</v>
      </c>
      <c r="AQ41" s="12">
        <v>2</v>
      </c>
      <c r="AR41" s="69"/>
      <c r="AS41" s="69"/>
      <c r="AT41" s="46" t="s">
        <v>21</v>
      </c>
      <c r="AU41" s="46" t="s">
        <v>21</v>
      </c>
      <c r="AV41" s="46" t="s">
        <v>21</v>
      </c>
      <c r="AW41" s="46" t="s">
        <v>21</v>
      </c>
      <c r="AX41" s="46" t="s">
        <v>21</v>
      </c>
      <c r="AY41" s="46" t="s">
        <v>21</v>
      </c>
      <c r="AZ41" s="46" t="s">
        <v>21</v>
      </c>
      <c r="BA41" s="46" t="s">
        <v>21</v>
      </c>
      <c r="BB41" s="46" t="s">
        <v>21</v>
      </c>
      <c r="BC41" s="12">
        <v>2</v>
      </c>
      <c r="BD41" s="12">
        <v>4</v>
      </c>
      <c r="BE41" s="12">
        <v>2</v>
      </c>
      <c r="BF41" s="12">
        <v>4</v>
      </c>
      <c r="BG41" s="12">
        <v>2</v>
      </c>
      <c r="BH41" s="12">
        <v>4</v>
      </c>
      <c r="BI41" s="12">
        <v>2</v>
      </c>
      <c r="BJ41" s="12">
        <v>4</v>
      </c>
      <c r="BK41" s="12">
        <v>2</v>
      </c>
      <c r="BL41" s="12">
        <v>4</v>
      </c>
      <c r="BM41" s="12">
        <v>2</v>
      </c>
      <c r="BN41" s="12">
        <v>4</v>
      </c>
      <c r="BO41" s="12">
        <v>2</v>
      </c>
      <c r="BP41" s="12">
        <v>4</v>
      </c>
      <c r="BQ41" s="12">
        <v>2</v>
      </c>
      <c r="BR41" s="12">
        <v>4</v>
      </c>
      <c r="BS41" s="52">
        <v>12</v>
      </c>
      <c r="BT41" s="46" t="s">
        <v>21</v>
      </c>
      <c r="BU41" s="46" t="s">
        <v>21</v>
      </c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49"/>
      <c r="CK41" s="49"/>
      <c r="CL41" s="49"/>
      <c r="CM41" s="49"/>
      <c r="CN41" s="49"/>
      <c r="CO41" s="49"/>
      <c r="CP41" s="49"/>
      <c r="CQ41" s="50"/>
      <c r="CR41" s="50"/>
      <c r="CS41" s="52"/>
      <c r="CT41" s="46"/>
      <c r="CU41" s="46"/>
      <c r="CV41" s="46"/>
      <c r="CW41" s="46"/>
      <c r="CX41" s="46"/>
      <c r="CY41" s="46"/>
      <c r="CZ41" s="46"/>
      <c r="DA41" s="46"/>
      <c r="DB41" s="46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50"/>
      <c r="DN41" s="50"/>
      <c r="DO41" s="50"/>
      <c r="DP41" s="50"/>
      <c r="DQ41" s="50"/>
      <c r="DR41" s="50"/>
      <c r="DS41" s="52"/>
      <c r="DT41" s="46"/>
      <c r="DU41" s="46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49"/>
      <c r="EL41" s="51"/>
      <c r="EM41" s="51"/>
      <c r="EN41" s="51"/>
      <c r="EO41" s="77"/>
      <c r="EP41" s="77"/>
      <c r="EQ41" s="77"/>
      <c r="ER41" s="77"/>
      <c r="ES41" s="52"/>
      <c r="ET41" s="46"/>
      <c r="EU41" s="46"/>
      <c r="EV41" s="46"/>
      <c r="EW41" s="46"/>
      <c r="EX41" s="46"/>
      <c r="EY41" s="46"/>
      <c r="EZ41" s="46"/>
      <c r="FA41" s="46"/>
      <c r="FB41" s="46"/>
      <c r="FC41" s="12"/>
      <c r="FD41" s="12"/>
      <c r="FE41" s="12"/>
      <c r="FF41" s="12"/>
      <c r="FG41" s="12"/>
      <c r="FH41" s="12"/>
      <c r="FI41" s="12"/>
      <c r="FJ41" s="12"/>
      <c r="FK41" s="49"/>
      <c r="FL41" s="49"/>
      <c r="FM41" s="49"/>
      <c r="FN41" s="49"/>
      <c r="FO41" s="77"/>
      <c r="FP41" s="77"/>
      <c r="FQ41" s="77"/>
      <c r="FR41" s="77"/>
      <c r="FS41" s="52"/>
      <c r="FT41" s="46"/>
      <c r="FU41" s="46"/>
      <c r="FV41" s="12"/>
      <c r="FW41" s="12"/>
      <c r="FX41" s="12"/>
      <c r="FY41" s="12"/>
      <c r="FZ41" s="12"/>
      <c r="GA41" s="12"/>
      <c r="GB41" s="12"/>
      <c r="GC41" s="49"/>
      <c r="GD41" s="49"/>
      <c r="GE41" s="15"/>
      <c r="GF41" s="15"/>
      <c r="GG41" s="15"/>
      <c r="GH41" s="15"/>
      <c r="GI41" s="52"/>
      <c r="GJ41" s="82"/>
      <c r="GK41" s="82"/>
      <c r="GL41" s="82"/>
      <c r="GM41" s="82"/>
      <c r="GN41" s="84"/>
      <c r="GO41" s="84"/>
      <c r="GP41" s="84"/>
      <c r="GQ41" s="84"/>
      <c r="GR41" s="84"/>
      <c r="GS41" s="84"/>
      <c r="GT41" s="53">
        <f t="shared" si="58"/>
        <v>104</v>
      </c>
    </row>
    <row r="42" spans="1:202" ht="39" thickBot="1" x14ac:dyDescent="0.3">
      <c r="A42" s="67" t="s">
        <v>56</v>
      </c>
      <c r="B42" s="68" t="s">
        <v>132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46" t="s">
        <v>21</v>
      </c>
      <c r="U42" s="46" t="s">
        <v>21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69"/>
      <c r="AS42" s="69"/>
      <c r="AT42" s="46" t="s">
        <v>21</v>
      </c>
      <c r="AU42" s="46" t="s">
        <v>21</v>
      </c>
      <c r="AV42" s="46" t="s">
        <v>21</v>
      </c>
      <c r="AW42" s="46" t="s">
        <v>21</v>
      </c>
      <c r="AX42" s="46" t="s">
        <v>21</v>
      </c>
      <c r="AY42" s="46" t="s">
        <v>21</v>
      </c>
      <c r="AZ42" s="46" t="s">
        <v>21</v>
      </c>
      <c r="BA42" s="46" t="s">
        <v>21</v>
      </c>
      <c r="BB42" s="46" t="s">
        <v>21</v>
      </c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52"/>
      <c r="BT42" s="46" t="s">
        <v>21</v>
      </c>
      <c r="BU42" s="46" t="s">
        <v>21</v>
      </c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49"/>
      <c r="CK42" s="49"/>
      <c r="CL42" s="49"/>
      <c r="CM42" s="49"/>
      <c r="CN42" s="49"/>
      <c r="CO42" s="49"/>
      <c r="CP42" s="49"/>
      <c r="CQ42" s="50"/>
      <c r="CR42" s="50"/>
      <c r="CS42" s="52"/>
      <c r="CT42" s="46"/>
      <c r="CU42" s="46"/>
      <c r="CV42" s="46"/>
      <c r="CW42" s="46"/>
      <c r="CX42" s="46"/>
      <c r="CY42" s="46"/>
      <c r="CZ42" s="46"/>
      <c r="DA42" s="46"/>
      <c r="DB42" s="46"/>
      <c r="DC42" s="12">
        <v>2</v>
      </c>
      <c r="DD42" s="12">
        <v>4</v>
      </c>
      <c r="DE42" s="12">
        <v>2</v>
      </c>
      <c r="DF42" s="12">
        <v>4</v>
      </c>
      <c r="DG42" s="12">
        <v>2</v>
      </c>
      <c r="DH42" s="12">
        <v>4</v>
      </c>
      <c r="DI42" s="12">
        <v>2</v>
      </c>
      <c r="DJ42" s="12">
        <v>4</v>
      </c>
      <c r="DK42" s="12">
        <v>2</v>
      </c>
      <c r="DL42" s="12">
        <v>4</v>
      </c>
      <c r="DM42" s="50"/>
      <c r="DN42" s="50"/>
      <c r="DO42" s="50"/>
      <c r="DP42" s="50"/>
      <c r="DQ42" s="50"/>
      <c r="DR42" s="50"/>
      <c r="DS42" s="52"/>
      <c r="DT42" s="46"/>
      <c r="DU42" s="46"/>
      <c r="DV42" s="12">
        <v>2</v>
      </c>
      <c r="DW42" s="12">
        <v>2</v>
      </c>
      <c r="DX42" s="12">
        <v>2</v>
      </c>
      <c r="DY42" s="12">
        <v>2</v>
      </c>
      <c r="DZ42" s="12">
        <v>2</v>
      </c>
      <c r="EA42" s="12">
        <v>2</v>
      </c>
      <c r="EB42" s="12">
        <v>2</v>
      </c>
      <c r="EC42" s="12">
        <v>2</v>
      </c>
      <c r="ED42" s="12">
        <v>2</v>
      </c>
      <c r="EE42" s="12">
        <v>2</v>
      </c>
      <c r="EF42" s="12">
        <v>2</v>
      </c>
      <c r="EG42" s="12">
        <v>2</v>
      </c>
      <c r="EH42" s="12">
        <v>2</v>
      </c>
      <c r="EI42" s="12">
        <v>2</v>
      </c>
      <c r="EJ42" s="12">
        <v>2</v>
      </c>
      <c r="EK42" s="12">
        <v>2</v>
      </c>
      <c r="EL42" s="51"/>
      <c r="EM42" s="51"/>
      <c r="EN42" s="51"/>
      <c r="EO42" s="77"/>
      <c r="EP42" s="77"/>
      <c r="EQ42" s="77"/>
      <c r="ER42" s="77"/>
      <c r="ES42" s="52"/>
      <c r="ET42" s="46"/>
      <c r="EU42" s="46"/>
      <c r="EV42" s="46"/>
      <c r="EW42" s="46"/>
      <c r="EX42" s="46"/>
      <c r="EY42" s="46"/>
      <c r="EZ42" s="46"/>
      <c r="FA42" s="46"/>
      <c r="FB42" s="46"/>
      <c r="FC42" s="12"/>
      <c r="FD42" s="12"/>
      <c r="FE42" s="12"/>
      <c r="FF42" s="12"/>
      <c r="FG42" s="12"/>
      <c r="FH42" s="12"/>
      <c r="FI42" s="12"/>
      <c r="FJ42" s="12"/>
      <c r="FK42" s="49"/>
      <c r="FL42" s="49"/>
      <c r="FM42" s="49"/>
      <c r="FN42" s="49"/>
      <c r="FO42" s="77"/>
      <c r="FP42" s="77"/>
      <c r="FQ42" s="77"/>
      <c r="FR42" s="77"/>
      <c r="FS42" s="52"/>
      <c r="FT42" s="46"/>
      <c r="FU42" s="46"/>
      <c r="FV42" s="12"/>
      <c r="FW42" s="12"/>
      <c r="FX42" s="12"/>
      <c r="FY42" s="12"/>
      <c r="FZ42" s="12"/>
      <c r="GA42" s="12"/>
      <c r="GB42" s="12"/>
      <c r="GC42" s="49"/>
      <c r="GD42" s="49"/>
      <c r="GE42" s="15"/>
      <c r="GF42" s="15"/>
      <c r="GG42" s="15"/>
      <c r="GH42" s="15"/>
      <c r="GI42" s="52"/>
      <c r="GJ42" s="82"/>
      <c r="GK42" s="82"/>
      <c r="GL42" s="82"/>
      <c r="GM42" s="82"/>
      <c r="GN42" s="84"/>
      <c r="GO42" s="84"/>
      <c r="GP42" s="84"/>
      <c r="GQ42" s="84"/>
      <c r="GR42" s="84"/>
      <c r="GS42" s="84"/>
      <c r="GT42" s="53">
        <f t="shared" si="58"/>
        <v>62</v>
      </c>
    </row>
    <row r="43" spans="1:202" ht="51.75" thickBot="1" x14ac:dyDescent="0.3">
      <c r="A43" s="67" t="s">
        <v>57</v>
      </c>
      <c r="B43" s="68" t="s">
        <v>133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46" t="s">
        <v>21</v>
      </c>
      <c r="U43" s="46" t="s">
        <v>21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69"/>
      <c r="AS43" s="69"/>
      <c r="AT43" s="46" t="s">
        <v>21</v>
      </c>
      <c r="AU43" s="46" t="s">
        <v>21</v>
      </c>
      <c r="AV43" s="46" t="s">
        <v>21</v>
      </c>
      <c r="AW43" s="46" t="s">
        <v>21</v>
      </c>
      <c r="AX43" s="46" t="s">
        <v>21</v>
      </c>
      <c r="AY43" s="46" t="s">
        <v>21</v>
      </c>
      <c r="AZ43" s="46" t="s">
        <v>21</v>
      </c>
      <c r="BA43" s="46" t="s">
        <v>21</v>
      </c>
      <c r="BB43" s="46" t="s">
        <v>21</v>
      </c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52"/>
      <c r="BT43" s="46" t="s">
        <v>21</v>
      </c>
      <c r="BU43" s="46" t="s">
        <v>21</v>
      </c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49"/>
      <c r="CK43" s="49"/>
      <c r="CL43" s="49"/>
      <c r="CM43" s="49"/>
      <c r="CN43" s="49"/>
      <c r="CO43" s="49"/>
      <c r="CP43" s="49"/>
      <c r="CQ43" s="50"/>
      <c r="CR43" s="50"/>
      <c r="CS43" s="52"/>
      <c r="CT43" s="46"/>
      <c r="CU43" s="46"/>
      <c r="CV43" s="46"/>
      <c r="CW43" s="46"/>
      <c r="CX43" s="46"/>
      <c r="CY43" s="46"/>
      <c r="CZ43" s="46"/>
      <c r="DA43" s="46"/>
      <c r="DB43" s="46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50"/>
      <c r="DN43" s="50"/>
      <c r="DO43" s="50"/>
      <c r="DP43" s="50"/>
      <c r="DQ43" s="50"/>
      <c r="DR43" s="50"/>
      <c r="DS43" s="52"/>
      <c r="DT43" s="46"/>
      <c r="DU43" s="46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49"/>
      <c r="EL43" s="51"/>
      <c r="EM43" s="51"/>
      <c r="EN43" s="51"/>
      <c r="EO43" s="77"/>
      <c r="EP43" s="77"/>
      <c r="EQ43" s="77"/>
      <c r="ER43" s="77"/>
      <c r="ES43" s="52"/>
      <c r="ET43" s="46"/>
      <c r="EU43" s="46"/>
      <c r="EV43" s="46"/>
      <c r="EW43" s="46"/>
      <c r="EX43" s="46"/>
      <c r="EY43" s="46"/>
      <c r="EZ43" s="46"/>
      <c r="FA43" s="46"/>
      <c r="FB43" s="46"/>
      <c r="FC43" s="12">
        <v>6</v>
      </c>
      <c r="FD43" s="12">
        <v>6</v>
      </c>
      <c r="FE43" s="12">
        <v>6</v>
      </c>
      <c r="FF43" s="12">
        <v>6</v>
      </c>
      <c r="FG43" s="12">
        <v>6</v>
      </c>
      <c r="FH43" s="12">
        <v>6</v>
      </c>
      <c r="FI43" s="12">
        <v>6</v>
      </c>
      <c r="FJ43" s="12">
        <v>6</v>
      </c>
      <c r="FK43" s="12">
        <v>6</v>
      </c>
      <c r="FL43" s="12">
        <v>6</v>
      </c>
      <c r="FM43" s="12">
        <v>6</v>
      </c>
      <c r="FN43" s="12">
        <v>6</v>
      </c>
      <c r="FO43" s="77"/>
      <c r="FP43" s="77"/>
      <c r="FQ43" s="77"/>
      <c r="FR43" s="77"/>
      <c r="FS43" s="52"/>
      <c r="FT43" s="46"/>
      <c r="FU43" s="46"/>
      <c r="FV43" s="12"/>
      <c r="FW43" s="12"/>
      <c r="FX43" s="12"/>
      <c r="FY43" s="12"/>
      <c r="FZ43" s="12"/>
      <c r="GA43" s="12"/>
      <c r="GB43" s="12"/>
      <c r="GC43" s="49"/>
      <c r="GD43" s="49"/>
      <c r="GE43" s="15"/>
      <c r="GF43" s="15"/>
      <c r="GG43" s="15"/>
      <c r="GH43" s="15"/>
      <c r="GI43" s="52"/>
      <c r="GJ43" s="82"/>
      <c r="GK43" s="82"/>
      <c r="GL43" s="82"/>
      <c r="GM43" s="82"/>
      <c r="GN43" s="84"/>
      <c r="GO43" s="84"/>
      <c r="GP43" s="84"/>
      <c r="GQ43" s="84"/>
      <c r="GR43" s="84"/>
      <c r="GS43" s="84"/>
      <c r="GT43" s="53">
        <f t="shared" si="58"/>
        <v>72</v>
      </c>
    </row>
    <row r="44" spans="1:202" ht="39" thickBot="1" x14ac:dyDescent="0.3">
      <c r="A44" s="67" t="s">
        <v>115</v>
      </c>
      <c r="B44" s="68" t="s">
        <v>91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46" t="s">
        <v>21</v>
      </c>
      <c r="U44" s="46" t="s">
        <v>21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69"/>
      <c r="AS44" s="69"/>
      <c r="AT44" s="46" t="s">
        <v>21</v>
      </c>
      <c r="AU44" s="46" t="s">
        <v>21</v>
      </c>
      <c r="AV44" s="46" t="s">
        <v>21</v>
      </c>
      <c r="AW44" s="46" t="s">
        <v>21</v>
      </c>
      <c r="AX44" s="46" t="s">
        <v>21</v>
      </c>
      <c r="AY44" s="46" t="s">
        <v>21</v>
      </c>
      <c r="AZ44" s="46" t="s">
        <v>21</v>
      </c>
      <c r="BA44" s="46" t="s">
        <v>21</v>
      </c>
      <c r="BB44" s="46" t="s">
        <v>21</v>
      </c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52"/>
      <c r="BT44" s="46" t="s">
        <v>21</v>
      </c>
      <c r="BU44" s="46" t="s">
        <v>21</v>
      </c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49"/>
      <c r="CK44" s="49"/>
      <c r="CL44" s="49"/>
      <c r="CM44" s="49"/>
      <c r="CN44" s="49"/>
      <c r="CO44" s="49"/>
      <c r="CP44" s="49"/>
      <c r="CQ44" s="50"/>
      <c r="CR44" s="50"/>
      <c r="CS44" s="52"/>
      <c r="CT44" s="46"/>
      <c r="CU44" s="46"/>
      <c r="CV44" s="46"/>
      <c r="CW44" s="46"/>
      <c r="CX44" s="46"/>
      <c r="CY44" s="46"/>
      <c r="CZ44" s="46"/>
      <c r="DA44" s="46"/>
      <c r="DB44" s="46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50"/>
      <c r="DN44" s="50"/>
      <c r="DO44" s="50"/>
      <c r="DP44" s="50"/>
      <c r="DQ44" s="50"/>
      <c r="DR44" s="50"/>
      <c r="DS44" s="52"/>
      <c r="DT44" s="46"/>
      <c r="DU44" s="46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49"/>
      <c r="EL44" s="51"/>
      <c r="EM44" s="51"/>
      <c r="EN44" s="51"/>
      <c r="EO44" s="77"/>
      <c r="EP44" s="77"/>
      <c r="EQ44" s="77"/>
      <c r="ER44" s="77"/>
      <c r="ES44" s="52"/>
      <c r="ET44" s="46"/>
      <c r="EU44" s="46"/>
      <c r="EV44" s="46"/>
      <c r="EW44" s="46"/>
      <c r="EX44" s="46"/>
      <c r="EY44" s="46"/>
      <c r="EZ44" s="46"/>
      <c r="FA44" s="46"/>
      <c r="FB44" s="46"/>
      <c r="FC44" s="12"/>
      <c r="FD44" s="12"/>
      <c r="FE44" s="12"/>
      <c r="FF44" s="12"/>
      <c r="FG44" s="12"/>
      <c r="FH44" s="12"/>
      <c r="FI44" s="12"/>
      <c r="FJ44" s="12"/>
      <c r="FK44" s="49"/>
      <c r="FL44" s="49"/>
      <c r="FM44" s="49"/>
      <c r="FN44" s="49"/>
      <c r="FO44" s="77"/>
      <c r="FP44" s="77"/>
      <c r="FQ44" s="77"/>
      <c r="FR44" s="77"/>
      <c r="FS44" s="52"/>
      <c r="FT44" s="46"/>
      <c r="FU44" s="46"/>
      <c r="FV44" s="12">
        <v>6</v>
      </c>
      <c r="FW44" s="12">
        <v>6</v>
      </c>
      <c r="FX44" s="12">
        <v>6</v>
      </c>
      <c r="FY44" s="12">
        <v>6</v>
      </c>
      <c r="FZ44" s="12">
        <v>6</v>
      </c>
      <c r="GA44" s="12">
        <v>6</v>
      </c>
      <c r="GB44" s="12">
        <v>6</v>
      </c>
      <c r="GC44" s="12">
        <v>6</v>
      </c>
      <c r="GD44" s="12">
        <v>6</v>
      </c>
      <c r="GE44" s="15"/>
      <c r="GF44" s="15"/>
      <c r="GG44" s="15"/>
      <c r="GH44" s="15"/>
      <c r="GI44" s="52"/>
      <c r="GJ44" s="82"/>
      <c r="GK44" s="82"/>
      <c r="GL44" s="82"/>
      <c r="GM44" s="82"/>
      <c r="GN44" s="84"/>
      <c r="GO44" s="84"/>
      <c r="GP44" s="84"/>
      <c r="GQ44" s="84"/>
      <c r="GR44" s="84"/>
      <c r="GS44" s="84"/>
      <c r="GT44" s="53">
        <f t="shared" si="58"/>
        <v>54</v>
      </c>
    </row>
    <row r="45" spans="1:202" ht="15.75" thickBot="1" x14ac:dyDescent="0.3">
      <c r="A45" s="67" t="s">
        <v>134</v>
      </c>
      <c r="B45" s="68" t="s">
        <v>135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46" t="s">
        <v>21</v>
      </c>
      <c r="U45" s="46" t="s">
        <v>21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69"/>
      <c r="AS45" s="69"/>
      <c r="AT45" s="46" t="s">
        <v>21</v>
      </c>
      <c r="AU45" s="46" t="s">
        <v>21</v>
      </c>
      <c r="AV45" s="46" t="s">
        <v>21</v>
      </c>
      <c r="AW45" s="46" t="s">
        <v>21</v>
      </c>
      <c r="AX45" s="46" t="s">
        <v>21</v>
      </c>
      <c r="AY45" s="46" t="s">
        <v>21</v>
      </c>
      <c r="AZ45" s="46" t="s">
        <v>21</v>
      </c>
      <c r="BA45" s="46" t="s">
        <v>21</v>
      </c>
      <c r="BB45" s="46" t="s">
        <v>21</v>
      </c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52"/>
      <c r="BT45" s="46" t="s">
        <v>21</v>
      </c>
      <c r="BU45" s="46" t="s">
        <v>21</v>
      </c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49"/>
      <c r="CK45" s="49"/>
      <c r="CL45" s="49"/>
      <c r="CM45" s="49"/>
      <c r="CN45" s="49"/>
      <c r="CO45" s="49"/>
      <c r="CP45" s="49"/>
      <c r="CQ45" s="50"/>
      <c r="CR45" s="50"/>
      <c r="CS45" s="52"/>
      <c r="CT45" s="46"/>
      <c r="CU45" s="46"/>
      <c r="CV45" s="46"/>
      <c r="CW45" s="46"/>
      <c r="CX45" s="46"/>
      <c r="CY45" s="46"/>
      <c r="CZ45" s="46"/>
      <c r="DA45" s="46"/>
      <c r="DB45" s="46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50"/>
      <c r="DN45" s="50"/>
      <c r="DO45" s="50"/>
      <c r="DP45" s="50"/>
      <c r="DQ45" s="50"/>
      <c r="DR45" s="50"/>
      <c r="DS45" s="52"/>
      <c r="DT45" s="46"/>
      <c r="DU45" s="46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49"/>
      <c r="EL45" s="51"/>
      <c r="EM45" s="51"/>
      <c r="EN45" s="51"/>
      <c r="EO45" s="77"/>
      <c r="EP45" s="77"/>
      <c r="EQ45" s="77"/>
      <c r="ER45" s="77"/>
      <c r="ES45" s="52"/>
      <c r="ET45" s="46"/>
      <c r="EU45" s="46"/>
      <c r="EV45" s="46"/>
      <c r="EW45" s="46"/>
      <c r="EX45" s="46"/>
      <c r="EY45" s="46"/>
      <c r="EZ45" s="46"/>
      <c r="FA45" s="46"/>
      <c r="FB45" s="46"/>
      <c r="FC45" s="12"/>
      <c r="FD45" s="12"/>
      <c r="FE45" s="12"/>
      <c r="FF45" s="12"/>
      <c r="FG45" s="12"/>
      <c r="FH45" s="12"/>
      <c r="FI45" s="12"/>
      <c r="FJ45" s="12"/>
      <c r="FK45" s="49"/>
      <c r="FL45" s="49"/>
      <c r="FM45" s="49"/>
      <c r="FN45" s="49"/>
      <c r="FO45" s="77"/>
      <c r="FP45" s="77"/>
      <c r="FQ45" s="77"/>
      <c r="FR45" s="77"/>
      <c r="FS45" s="52"/>
      <c r="FT45" s="46"/>
      <c r="FU45" s="46"/>
      <c r="FV45" s="12">
        <v>6</v>
      </c>
      <c r="FW45" s="12">
        <v>8</v>
      </c>
      <c r="FX45" s="12">
        <v>6</v>
      </c>
      <c r="FY45" s="12">
        <v>8</v>
      </c>
      <c r="FZ45" s="12">
        <v>6</v>
      </c>
      <c r="GA45" s="12">
        <v>8</v>
      </c>
      <c r="GB45" s="12">
        <v>6</v>
      </c>
      <c r="GC45" s="49">
        <v>8</v>
      </c>
      <c r="GD45" s="49">
        <v>7</v>
      </c>
      <c r="GE45" s="15"/>
      <c r="GF45" s="15"/>
      <c r="GG45" s="15"/>
      <c r="GH45" s="15"/>
      <c r="GI45" s="52">
        <v>12</v>
      </c>
      <c r="GJ45" s="82"/>
      <c r="GK45" s="82"/>
      <c r="GL45" s="82"/>
      <c r="GM45" s="82"/>
      <c r="GN45" s="84"/>
      <c r="GO45" s="84"/>
      <c r="GP45" s="84"/>
      <c r="GQ45" s="84"/>
      <c r="GR45" s="84"/>
      <c r="GS45" s="84"/>
      <c r="GT45" s="53">
        <f t="shared" si="58"/>
        <v>75</v>
      </c>
    </row>
    <row r="46" spans="1:202" ht="26.25" thickBot="1" x14ac:dyDescent="0.3">
      <c r="A46" s="67" t="s">
        <v>68</v>
      </c>
      <c r="B46" s="68" t="s">
        <v>52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46" t="s">
        <v>21</v>
      </c>
      <c r="U46" s="46" t="s">
        <v>21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69"/>
      <c r="AS46" s="69"/>
      <c r="AT46" s="46" t="s">
        <v>21</v>
      </c>
      <c r="AU46" s="46" t="s">
        <v>21</v>
      </c>
      <c r="AV46" s="46" t="s">
        <v>21</v>
      </c>
      <c r="AW46" s="46" t="s">
        <v>21</v>
      </c>
      <c r="AX46" s="46" t="s">
        <v>21</v>
      </c>
      <c r="AY46" s="46" t="s">
        <v>21</v>
      </c>
      <c r="AZ46" s="46" t="s">
        <v>21</v>
      </c>
      <c r="BA46" s="46" t="s">
        <v>21</v>
      </c>
      <c r="BB46" s="46" t="s">
        <v>21</v>
      </c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52"/>
      <c r="BT46" s="46" t="s">
        <v>21</v>
      </c>
      <c r="BU46" s="46" t="s">
        <v>21</v>
      </c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49"/>
      <c r="CK46" s="49"/>
      <c r="CL46" s="49"/>
      <c r="CM46" s="49"/>
      <c r="CN46" s="49"/>
      <c r="CO46" s="49"/>
      <c r="CP46" s="49"/>
      <c r="CQ46" s="50"/>
      <c r="CR46" s="50"/>
      <c r="CS46" s="52"/>
      <c r="CT46" s="46"/>
      <c r="CU46" s="46"/>
      <c r="CV46" s="46"/>
      <c r="CW46" s="46"/>
      <c r="CX46" s="46"/>
      <c r="CY46" s="46"/>
      <c r="CZ46" s="46"/>
      <c r="DA46" s="46"/>
      <c r="DB46" s="46"/>
      <c r="DC46" s="12">
        <v>4</v>
      </c>
      <c r="DD46" s="12">
        <v>2</v>
      </c>
      <c r="DE46" s="12">
        <v>4</v>
      </c>
      <c r="DF46" s="12">
        <v>2</v>
      </c>
      <c r="DG46" s="12">
        <v>4</v>
      </c>
      <c r="DH46" s="12">
        <v>2</v>
      </c>
      <c r="DI46" s="12">
        <v>4</v>
      </c>
      <c r="DJ46" s="12">
        <v>2</v>
      </c>
      <c r="DK46" s="12">
        <v>4</v>
      </c>
      <c r="DL46" s="12">
        <v>2</v>
      </c>
      <c r="DM46" s="50"/>
      <c r="DN46" s="50"/>
      <c r="DO46" s="50"/>
      <c r="DP46" s="50"/>
      <c r="DQ46" s="50"/>
      <c r="DR46" s="50"/>
      <c r="DS46" s="52"/>
      <c r="DT46" s="46"/>
      <c r="DU46" s="46"/>
      <c r="DV46" s="12">
        <v>4</v>
      </c>
      <c r="DW46" s="12">
        <v>2</v>
      </c>
      <c r="DX46" s="12">
        <v>4</v>
      </c>
      <c r="DY46" s="12">
        <v>2</v>
      </c>
      <c r="DZ46" s="12">
        <v>4</v>
      </c>
      <c r="EA46" s="12">
        <v>2</v>
      </c>
      <c r="EB46" s="12">
        <v>4</v>
      </c>
      <c r="EC46" s="12">
        <v>2</v>
      </c>
      <c r="ED46" s="12">
        <v>4</v>
      </c>
      <c r="EE46" s="12">
        <v>2</v>
      </c>
      <c r="EF46" s="12">
        <v>4</v>
      </c>
      <c r="EG46" s="12">
        <v>2</v>
      </c>
      <c r="EH46" s="12">
        <v>4</v>
      </c>
      <c r="EI46" s="12">
        <v>2</v>
      </c>
      <c r="EJ46" s="12">
        <v>4</v>
      </c>
      <c r="EK46" s="49">
        <v>2</v>
      </c>
      <c r="EL46" s="51"/>
      <c r="EM46" s="51"/>
      <c r="EN46" s="51"/>
      <c r="EO46" s="77"/>
      <c r="EP46" s="77"/>
      <c r="EQ46" s="77"/>
      <c r="ER46" s="77"/>
      <c r="ES46" s="52"/>
      <c r="ET46" s="46"/>
      <c r="EU46" s="46"/>
      <c r="EV46" s="46"/>
      <c r="EW46" s="46"/>
      <c r="EX46" s="46"/>
      <c r="EY46" s="46"/>
      <c r="EZ46" s="46"/>
      <c r="FA46" s="46"/>
      <c r="FB46" s="46"/>
      <c r="FC46" s="12"/>
      <c r="FD46" s="12"/>
      <c r="FE46" s="12"/>
      <c r="FF46" s="12"/>
      <c r="FG46" s="12"/>
      <c r="FH46" s="12"/>
      <c r="FI46" s="12"/>
      <c r="FJ46" s="12"/>
      <c r="FK46" s="49"/>
      <c r="FL46" s="49"/>
      <c r="FM46" s="49"/>
      <c r="FN46" s="49"/>
      <c r="FO46" s="77"/>
      <c r="FP46" s="77"/>
      <c r="FQ46" s="77"/>
      <c r="FR46" s="77"/>
      <c r="FS46" s="52"/>
      <c r="FT46" s="46"/>
      <c r="FU46" s="46"/>
      <c r="FV46" s="12"/>
      <c r="FW46" s="12"/>
      <c r="FX46" s="12"/>
      <c r="FY46" s="12"/>
      <c r="FZ46" s="12"/>
      <c r="GA46" s="12"/>
      <c r="GB46" s="12"/>
      <c r="GC46" s="49"/>
      <c r="GD46" s="49"/>
      <c r="GE46" s="15"/>
      <c r="GF46" s="15"/>
      <c r="GG46" s="15"/>
      <c r="GH46" s="15"/>
      <c r="GI46" s="52"/>
      <c r="GJ46" s="82"/>
      <c r="GK46" s="82"/>
      <c r="GL46" s="82"/>
      <c r="GM46" s="82"/>
      <c r="GN46" s="84"/>
      <c r="GO46" s="84"/>
      <c r="GP46" s="84"/>
      <c r="GQ46" s="84"/>
      <c r="GR46" s="84"/>
      <c r="GS46" s="84"/>
      <c r="GT46" s="53">
        <f t="shared" si="58"/>
        <v>78</v>
      </c>
    </row>
    <row r="47" spans="1:202" ht="26.25" thickBot="1" x14ac:dyDescent="0.3">
      <c r="A47" s="67" t="s">
        <v>69</v>
      </c>
      <c r="B47" s="68" t="s">
        <v>136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46" t="s">
        <v>21</v>
      </c>
      <c r="U47" s="46" t="s">
        <v>21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69"/>
      <c r="AS47" s="69"/>
      <c r="AT47" s="46" t="s">
        <v>21</v>
      </c>
      <c r="AU47" s="46" t="s">
        <v>21</v>
      </c>
      <c r="AV47" s="46" t="s">
        <v>21</v>
      </c>
      <c r="AW47" s="46" t="s">
        <v>21</v>
      </c>
      <c r="AX47" s="46" t="s">
        <v>21</v>
      </c>
      <c r="AY47" s="46" t="s">
        <v>21</v>
      </c>
      <c r="AZ47" s="46" t="s">
        <v>21</v>
      </c>
      <c r="BA47" s="46" t="s">
        <v>21</v>
      </c>
      <c r="BB47" s="46" t="s">
        <v>21</v>
      </c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52"/>
      <c r="BT47" s="46" t="s">
        <v>21</v>
      </c>
      <c r="BU47" s="46" t="s">
        <v>21</v>
      </c>
      <c r="BV47" s="12">
        <v>2</v>
      </c>
      <c r="BW47" s="12">
        <v>2</v>
      </c>
      <c r="BX47" s="12">
        <v>2</v>
      </c>
      <c r="BY47" s="12">
        <v>2</v>
      </c>
      <c r="BZ47" s="12">
        <v>2</v>
      </c>
      <c r="CA47" s="12">
        <v>2</v>
      </c>
      <c r="CB47" s="12">
        <v>2</v>
      </c>
      <c r="CC47" s="12">
        <v>2</v>
      </c>
      <c r="CD47" s="12">
        <v>2</v>
      </c>
      <c r="CE47" s="12">
        <v>2</v>
      </c>
      <c r="CF47" s="12">
        <v>2</v>
      </c>
      <c r="CG47" s="12">
        <v>2</v>
      </c>
      <c r="CH47" s="12">
        <v>2</v>
      </c>
      <c r="CI47" s="12">
        <v>2</v>
      </c>
      <c r="CJ47" s="12">
        <v>2</v>
      </c>
      <c r="CK47" s="12">
        <v>2</v>
      </c>
      <c r="CL47" s="12">
        <v>2</v>
      </c>
      <c r="CM47" s="12">
        <v>2</v>
      </c>
      <c r="CN47" s="12">
        <v>2</v>
      </c>
      <c r="CO47" s="12">
        <v>2</v>
      </c>
      <c r="CP47" s="12">
        <v>2</v>
      </c>
      <c r="CQ47" s="50"/>
      <c r="CR47" s="50"/>
      <c r="CS47" s="52"/>
      <c r="CT47" s="46"/>
      <c r="CU47" s="46"/>
      <c r="CV47" s="46"/>
      <c r="CW47" s="46"/>
      <c r="CX47" s="46"/>
      <c r="CY47" s="46"/>
      <c r="CZ47" s="46"/>
      <c r="DA47" s="46"/>
      <c r="DB47" s="46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50"/>
      <c r="DN47" s="50"/>
      <c r="DO47" s="50"/>
      <c r="DP47" s="50"/>
      <c r="DQ47" s="50"/>
      <c r="DR47" s="50"/>
      <c r="DS47" s="52"/>
      <c r="DT47" s="46"/>
      <c r="DU47" s="46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49"/>
      <c r="EL47" s="51"/>
      <c r="EM47" s="51"/>
      <c r="EN47" s="51"/>
      <c r="EO47" s="77"/>
      <c r="EP47" s="77"/>
      <c r="EQ47" s="77"/>
      <c r="ER47" s="77"/>
      <c r="ES47" s="52"/>
      <c r="ET47" s="46"/>
      <c r="EU47" s="46"/>
      <c r="EV47" s="46"/>
      <c r="EW47" s="46"/>
      <c r="EX47" s="46"/>
      <c r="EY47" s="46"/>
      <c r="EZ47" s="46"/>
      <c r="FA47" s="46"/>
      <c r="FB47" s="46"/>
      <c r="FC47" s="12"/>
      <c r="FD47" s="12"/>
      <c r="FE47" s="12"/>
      <c r="FF47" s="12"/>
      <c r="FG47" s="12"/>
      <c r="FH47" s="12"/>
      <c r="FI47" s="12"/>
      <c r="FJ47" s="12"/>
      <c r="FK47" s="49"/>
      <c r="FL47" s="49"/>
      <c r="FM47" s="49"/>
      <c r="FN47" s="49"/>
      <c r="FO47" s="77"/>
      <c r="FP47" s="77"/>
      <c r="FQ47" s="77"/>
      <c r="FR47" s="77"/>
      <c r="FS47" s="52"/>
      <c r="FT47" s="46"/>
      <c r="FU47" s="46"/>
      <c r="FV47" s="12"/>
      <c r="FW47" s="12"/>
      <c r="FX47" s="12"/>
      <c r="FY47" s="12"/>
      <c r="FZ47" s="12"/>
      <c r="GA47" s="12"/>
      <c r="GB47" s="12"/>
      <c r="GC47" s="49"/>
      <c r="GD47" s="49"/>
      <c r="GE47" s="15"/>
      <c r="GF47" s="15"/>
      <c r="GG47" s="15"/>
      <c r="GH47" s="15"/>
      <c r="GI47" s="52"/>
      <c r="GJ47" s="82"/>
      <c r="GK47" s="82"/>
      <c r="GL47" s="82"/>
      <c r="GM47" s="82"/>
      <c r="GN47" s="84"/>
      <c r="GO47" s="84"/>
      <c r="GP47" s="84"/>
      <c r="GQ47" s="84"/>
      <c r="GR47" s="84"/>
      <c r="GS47" s="84"/>
      <c r="GT47" s="53">
        <f t="shared" si="58"/>
        <v>42</v>
      </c>
    </row>
    <row r="48" spans="1:202" ht="26.25" thickBot="1" x14ac:dyDescent="0.3">
      <c r="A48" s="67" t="s">
        <v>70</v>
      </c>
      <c r="B48" s="68" t="s">
        <v>137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46" t="s">
        <v>21</v>
      </c>
      <c r="U48" s="46" t="s">
        <v>21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69"/>
      <c r="AS48" s="69"/>
      <c r="AT48" s="46" t="s">
        <v>21</v>
      </c>
      <c r="AU48" s="46" t="s">
        <v>21</v>
      </c>
      <c r="AV48" s="46" t="s">
        <v>21</v>
      </c>
      <c r="AW48" s="46" t="s">
        <v>21</v>
      </c>
      <c r="AX48" s="46" t="s">
        <v>21</v>
      </c>
      <c r="AY48" s="46" t="s">
        <v>21</v>
      </c>
      <c r="AZ48" s="46" t="s">
        <v>21</v>
      </c>
      <c r="BA48" s="46" t="s">
        <v>21</v>
      </c>
      <c r="BB48" s="46" t="s">
        <v>21</v>
      </c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52"/>
      <c r="BT48" s="46" t="s">
        <v>21</v>
      </c>
      <c r="BU48" s="46" t="s">
        <v>21</v>
      </c>
      <c r="BV48" s="12">
        <v>2</v>
      </c>
      <c r="BW48" s="12">
        <v>2</v>
      </c>
      <c r="BX48" s="12">
        <v>2</v>
      </c>
      <c r="BY48" s="12">
        <v>2</v>
      </c>
      <c r="BZ48" s="12">
        <v>2</v>
      </c>
      <c r="CA48" s="12">
        <v>2</v>
      </c>
      <c r="CB48" s="12">
        <v>2</v>
      </c>
      <c r="CC48" s="12">
        <v>2</v>
      </c>
      <c r="CD48" s="12">
        <v>2</v>
      </c>
      <c r="CE48" s="12">
        <v>2</v>
      </c>
      <c r="CF48" s="12">
        <v>2</v>
      </c>
      <c r="CG48" s="12">
        <v>2</v>
      </c>
      <c r="CH48" s="12">
        <v>2</v>
      </c>
      <c r="CI48" s="12">
        <v>2</v>
      </c>
      <c r="CJ48" s="12">
        <v>2</v>
      </c>
      <c r="CK48" s="12">
        <v>2</v>
      </c>
      <c r="CL48" s="12">
        <v>2</v>
      </c>
      <c r="CM48" s="12">
        <v>2</v>
      </c>
      <c r="CN48" s="12">
        <v>2</v>
      </c>
      <c r="CO48" s="12">
        <v>2</v>
      </c>
      <c r="CP48" s="12">
        <v>2</v>
      </c>
      <c r="CQ48" s="50"/>
      <c r="CR48" s="50"/>
      <c r="CS48" s="52"/>
      <c r="CT48" s="46"/>
      <c r="CU48" s="46"/>
      <c r="CV48" s="46"/>
      <c r="CW48" s="46"/>
      <c r="CX48" s="46"/>
      <c r="CY48" s="46"/>
      <c r="CZ48" s="46"/>
      <c r="DA48" s="46"/>
      <c r="DB48" s="46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50"/>
      <c r="DN48" s="50"/>
      <c r="DO48" s="50"/>
      <c r="DP48" s="50"/>
      <c r="DQ48" s="50"/>
      <c r="DR48" s="50"/>
      <c r="DS48" s="52"/>
      <c r="DT48" s="46"/>
      <c r="DU48" s="46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49"/>
      <c r="EL48" s="51"/>
      <c r="EM48" s="51"/>
      <c r="EN48" s="51"/>
      <c r="EO48" s="77"/>
      <c r="EP48" s="77"/>
      <c r="EQ48" s="77"/>
      <c r="ER48" s="77"/>
      <c r="ES48" s="52"/>
      <c r="ET48" s="46"/>
      <c r="EU48" s="46"/>
      <c r="EV48" s="46"/>
      <c r="EW48" s="46"/>
      <c r="EX48" s="46"/>
      <c r="EY48" s="46"/>
      <c r="EZ48" s="46"/>
      <c r="FA48" s="46"/>
      <c r="FB48" s="46"/>
      <c r="FC48" s="12"/>
      <c r="FD48" s="12"/>
      <c r="FE48" s="12"/>
      <c r="FF48" s="12"/>
      <c r="FG48" s="12"/>
      <c r="FH48" s="12"/>
      <c r="FI48" s="12"/>
      <c r="FJ48" s="12"/>
      <c r="FK48" s="49"/>
      <c r="FL48" s="49"/>
      <c r="FM48" s="49"/>
      <c r="FN48" s="49"/>
      <c r="FO48" s="77"/>
      <c r="FP48" s="77"/>
      <c r="FQ48" s="77"/>
      <c r="FR48" s="77"/>
      <c r="FS48" s="52"/>
      <c r="FT48" s="46"/>
      <c r="FU48" s="46"/>
      <c r="FV48" s="12"/>
      <c r="FW48" s="12"/>
      <c r="FX48" s="12"/>
      <c r="FY48" s="12"/>
      <c r="FZ48" s="12"/>
      <c r="GA48" s="12"/>
      <c r="GB48" s="12"/>
      <c r="GC48" s="49"/>
      <c r="GD48" s="49"/>
      <c r="GE48" s="15"/>
      <c r="GF48" s="15"/>
      <c r="GG48" s="15"/>
      <c r="GH48" s="15"/>
      <c r="GI48" s="52"/>
      <c r="GJ48" s="82"/>
      <c r="GK48" s="82"/>
      <c r="GL48" s="82"/>
      <c r="GM48" s="82"/>
      <c r="GN48" s="84"/>
      <c r="GO48" s="84"/>
      <c r="GP48" s="84"/>
      <c r="GQ48" s="84"/>
      <c r="GR48" s="84"/>
      <c r="GS48" s="84"/>
      <c r="GT48" s="53">
        <f t="shared" si="58"/>
        <v>42</v>
      </c>
    </row>
    <row r="49" spans="1:202" ht="15.75" thickBot="1" x14ac:dyDescent="0.3">
      <c r="A49" s="70" t="s">
        <v>92</v>
      </c>
      <c r="B49" s="71" t="s">
        <v>93</v>
      </c>
      <c r="C49" s="72">
        <f t="shared" ref="C49:AH49" si="68">C50+C56+C60+C64+C68+C73+C79+C82</f>
        <v>0</v>
      </c>
      <c r="D49" s="72">
        <f t="shared" si="68"/>
        <v>0</v>
      </c>
      <c r="E49" s="72">
        <f t="shared" si="68"/>
        <v>0</v>
      </c>
      <c r="F49" s="72">
        <f t="shared" si="68"/>
        <v>0</v>
      </c>
      <c r="G49" s="72">
        <f t="shared" si="68"/>
        <v>0</v>
      </c>
      <c r="H49" s="72">
        <f t="shared" si="68"/>
        <v>0</v>
      </c>
      <c r="I49" s="72">
        <f t="shared" si="68"/>
        <v>0</v>
      </c>
      <c r="J49" s="72">
        <f t="shared" si="68"/>
        <v>0</v>
      </c>
      <c r="K49" s="72">
        <f t="shared" si="68"/>
        <v>0</v>
      </c>
      <c r="L49" s="72">
        <f t="shared" si="68"/>
        <v>0</v>
      </c>
      <c r="M49" s="72">
        <f t="shared" si="68"/>
        <v>0</v>
      </c>
      <c r="N49" s="72">
        <f t="shared" si="68"/>
        <v>0</v>
      </c>
      <c r="O49" s="72">
        <f t="shared" si="68"/>
        <v>0</v>
      </c>
      <c r="P49" s="72">
        <f t="shared" si="68"/>
        <v>0</v>
      </c>
      <c r="Q49" s="72">
        <f t="shared" si="68"/>
        <v>0</v>
      </c>
      <c r="R49" s="72">
        <f t="shared" si="68"/>
        <v>0</v>
      </c>
      <c r="S49" s="72">
        <f t="shared" si="68"/>
        <v>0</v>
      </c>
      <c r="T49" s="72">
        <f t="shared" si="68"/>
        <v>0</v>
      </c>
      <c r="U49" s="72">
        <f t="shared" si="68"/>
        <v>0</v>
      </c>
      <c r="V49" s="72">
        <f t="shared" si="68"/>
        <v>2</v>
      </c>
      <c r="W49" s="72">
        <f t="shared" si="68"/>
        <v>4</v>
      </c>
      <c r="X49" s="72">
        <f t="shared" si="68"/>
        <v>2</v>
      </c>
      <c r="Y49" s="72">
        <f t="shared" si="68"/>
        <v>4</v>
      </c>
      <c r="Z49" s="72">
        <f t="shared" si="68"/>
        <v>2</v>
      </c>
      <c r="AA49" s="72">
        <f t="shared" si="68"/>
        <v>4</v>
      </c>
      <c r="AB49" s="72">
        <f t="shared" si="68"/>
        <v>2</v>
      </c>
      <c r="AC49" s="72">
        <f t="shared" si="68"/>
        <v>4</v>
      </c>
      <c r="AD49" s="72">
        <f t="shared" si="68"/>
        <v>2</v>
      </c>
      <c r="AE49" s="72">
        <f t="shared" si="68"/>
        <v>4</v>
      </c>
      <c r="AF49" s="72">
        <f t="shared" si="68"/>
        <v>2</v>
      </c>
      <c r="AG49" s="72">
        <f t="shared" si="68"/>
        <v>4</v>
      </c>
      <c r="AH49" s="72">
        <f t="shared" si="68"/>
        <v>2</v>
      </c>
      <c r="AI49" s="72">
        <f t="shared" ref="AI49:BN49" si="69">AI50+AI56+AI60+AI64+AI68+AI73+AI79+AI82</f>
        <v>4</v>
      </c>
      <c r="AJ49" s="72">
        <f t="shared" si="69"/>
        <v>2</v>
      </c>
      <c r="AK49" s="72">
        <f t="shared" si="69"/>
        <v>4</v>
      </c>
      <c r="AL49" s="72">
        <f t="shared" si="69"/>
        <v>2</v>
      </c>
      <c r="AM49" s="72">
        <f t="shared" si="69"/>
        <v>4</v>
      </c>
      <c r="AN49" s="72">
        <f t="shared" si="69"/>
        <v>2</v>
      </c>
      <c r="AO49" s="72">
        <f t="shared" si="69"/>
        <v>4</v>
      </c>
      <c r="AP49" s="72">
        <f t="shared" si="69"/>
        <v>2</v>
      </c>
      <c r="AQ49" s="72">
        <f t="shared" si="69"/>
        <v>4</v>
      </c>
      <c r="AR49" s="72">
        <f t="shared" si="69"/>
        <v>0</v>
      </c>
      <c r="AS49" s="72">
        <f t="shared" si="69"/>
        <v>0</v>
      </c>
      <c r="AT49" s="72">
        <f t="shared" si="69"/>
        <v>0</v>
      </c>
      <c r="AU49" s="72">
        <f t="shared" si="69"/>
        <v>0</v>
      </c>
      <c r="AV49" s="72">
        <f t="shared" si="69"/>
        <v>0</v>
      </c>
      <c r="AW49" s="72">
        <f t="shared" si="69"/>
        <v>0</v>
      </c>
      <c r="AX49" s="72">
        <f t="shared" si="69"/>
        <v>0</v>
      </c>
      <c r="AY49" s="72">
        <f t="shared" si="69"/>
        <v>0</v>
      </c>
      <c r="AZ49" s="72">
        <f t="shared" si="69"/>
        <v>0</v>
      </c>
      <c r="BA49" s="72">
        <f t="shared" si="69"/>
        <v>0</v>
      </c>
      <c r="BB49" s="72">
        <f t="shared" si="69"/>
        <v>0</v>
      </c>
      <c r="BC49" s="72">
        <f t="shared" si="69"/>
        <v>6</v>
      </c>
      <c r="BD49" s="72">
        <f t="shared" si="69"/>
        <v>4</v>
      </c>
      <c r="BE49" s="72">
        <f t="shared" si="69"/>
        <v>6</v>
      </c>
      <c r="BF49" s="72">
        <f t="shared" si="69"/>
        <v>4</v>
      </c>
      <c r="BG49" s="72">
        <f t="shared" si="69"/>
        <v>6</v>
      </c>
      <c r="BH49" s="72">
        <f t="shared" si="69"/>
        <v>4</v>
      </c>
      <c r="BI49" s="72">
        <f t="shared" si="69"/>
        <v>6</v>
      </c>
      <c r="BJ49" s="72">
        <f t="shared" si="69"/>
        <v>4</v>
      </c>
      <c r="BK49" s="72">
        <f t="shared" si="69"/>
        <v>6</v>
      </c>
      <c r="BL49" s="72">
        <f t="shared" si="69"/>
        <v>4</v>
      </c>
      <c r="BM49" s="72">
        <f t="shared" si="69"/>
        <v>6</v>
      </c>
      <c r="BN49" s="72">
        <f t="shared" si="69"/>
        <v>4</v>
      </c>
      <c r="BO49" s="72">
        <f t="shared" ref="BO49:CT49" si="70">BO50+BO56+BO60+BO64+BO68+BO73+BO79+BO82</f>
        <v>6</v>
      </c>
      <c r="BP49" s="72">
        <f t="shared" si="70"/>
        <v>4</v>
      </c>
      <c r="BQ49" s="72">
        <f t="shared" si="70"/>
        <v>6</v>
      </c>
      <c r="BR49" s="72">
        <f t="shared" si="70"/>
        <v>4</v>
      </c>
      <c r="BS49" s="72">
        <f t="shared" si="70"/>
        <v>12</v>
      </c>
      <c r="BT49" s="72">
        <f t="shared" si="70"/>
        <v>0</v>
      </c>
      <c r="BU49" s="72">
        <f t="shared" si="70"/>
        <v>0</v>
      </c>
      <c r="BV49" s="72">
        <f t="shared" si="70"/>
        <v>6</v>
      </c>
      <c r="BW49" s="72">
        <f t="shared" si="70"/>
        <v>6</v>
      </c>
      <c r="BX49" s="72">
        <f t="shared" si="70"/>
        <v>6</v>
      </c>
      <c r="BY49" s="72">
        <f t="shared" si="70"/>
        <v>6</v>
      </c>
      <c r="BZ49" s="72">
        <f t="shared" si="70"/>
        <v>6</v>
      </c>
      <c r="CA49" s="72">
        <f t="shared" si="70"/>
        <v>6</v>
      </c>
      <c r="CB49" s="72">
        <f t="shared" si="70"/>
        <v>6</v>
      </c>
      <c r="CC49" s="72">
        <f t="shared" si="70"/>
        <v>6</v>
      </c>
      <c r="CD49" s="72">
        <f t="shared" si="70"/>
        <v>6</v>
      </c>
      <c r="CE49" s="72">
        <f t="shared" si="70"/>
        <v>6</v>
      </c>
      <c r="CF49" s="72">
        <f t="shared" si="70"/>
        <v>6</v>
      </c>
      <c r="CG49" s="72">
        <f t="shared" si="70"/>
        <v>6</v>
      </c>
      <c r="CH49" s="72">
        <f t="shared" si="70"/>
        <v>6</v>
      </c>
      <c r="CI49" s="72">
        <f t="shared" si="70"/>
        <v>6</v>
      </c>
      <c r="CJ49" s="72">
        <f t="shared" si="70"/>
        <v>6</v>
      </c>
      <c r="CK49" s="72">
        <f t="shared" si="70"/>
        <v>6</v>
      </c>
      <c r="CL49" s="72">
        <f t="shared" si="70"/>
        <v>6</v>
      </c>
      <c r="CM49" s="72">
        <f t="shared" si="70"/>
        <v>6</v>
      </c>
      <c r="CN49" s="72">
        <f t="shared" si="70"/>
        <v>6</v>
      </c>
      <c r="CO49" s="72">
        <f t="shared" si="70"/>
        <v>6</v>
      </c>
      <c r="CP49" s="72">
        <f t="shared" si="70"/>
        <v>6</v>
      </c>
      <c r="CQ49" s="72">
        <f t="shared" si="70"/>
        <v>36</v>
      </c>
      <c r="CR49" s="72">
        <f t="shared" si="70"/>
        <v>36</v>
      </c>
      <c r="CS49" s="72">
        <f t="shared" si="70"/>
        <v>12</v>
      </c>
      <c r="CT49" s="72">
        <f t="shared" si="70"/>
        <v>0</v>
      </c>
      <c r="CU49" s="72">
        <f t="shared" ref="CU49:DZ49" si="71">CU50+CU56+CU60+CU64+CU68+CU73+CU79+CU82</f>
        <v>0</v>
      </c>
      <c r="CV49" s="72">
        <f t="shared" si="71"/>
        <v>0</v>
      </c>
      <c r="CW49" s="72">
        <f t="shared" si="71"/>
        <v>0</v>
      </c>
      <c r="CX49" s="72">
        <f t="shared" si="71"/>
        <v>0</v>
      </c>
      <c r="CY49" s="72">
        <f t="shared" si="71"/>
        <v>0</v>
      </c>
      <c r="CZ49" s="72">
        <f t="shared" si="71"/>
        <v>0</v>
      </c>
      <c r="DA49" s="72">
        <f t="shared" si="71"/>
        <v>0</v>
      </c>
      <c r="DB49" s="72">
        <f t="shared" si="71"/>
        <v>0</v>
      </c>
      <c r="DC49" s="72">
        <f t="shared" si="71"/>
        <v>26</v>
      </c>
      <c r="DD49" s="72">
        <f t="shared" si="71"/>
        <v>26</v>
      </c>
      <c r="DE49" s="72">
        <f t="shared" si="71"/>
        <v>26</v>
      </c>
      <c r="DF49" s="72">
        <f t="shared" si="71"/>
        <v>26</v>
      </c>
      <c r="DG49" s="72">
        <f t="shared" si="71"/>
        <v>26</v>
      </c>
      <c r="DH49" s="72">
        <f t="shared" si="71"/>
        <v>26</v>
      </c>
      <c r="DI49" s="72">
        <f t="shared" si="71"/>
        <v>26</v>
      </c>
      <c r="DJ49" s="72">
        <f t="shared" si="71"/>
        <v>26</v>
      </c>
      <c r="DK49" s="72">
        <f t="shared" si="71"/>
        <v>26</v>
      </c>
      <c r="DL49" s="72">
        <f t="shared" si="71"/>
        <v>26</v>
      </c>
      <c r="DM49" s="72">
        <f t="shared" si="71"/>
        <v>36</v>
      </c>
      <c r="DN49" s="72">
        <f t="shared" si="71"/>
        <v>36</v>
      </c>
      <c r="DO49" s="72">
        <f t="shared" si="71"/>
        <v>36</v>
      </c>
      <c r="DP49" s="72">
        <f t="shared" si="71"/>
        <v>36</v>
      </c>
      <c r="DQ49" s="72">
        <f t="shared" si="71"/>
        <v>36</v>
      </c>
      <c r="DR49" s="72">
        <f t="shared" si="71"/>
        <v>36</v>
      </c>
      <c r="DS49" s="72">
        <f t="shared" si="71"/>
        <v>32</v>
      </c>
      <c r="DT49" s="72">
        <f t="shared" si="71"/>
        <v>0</v>
      </c>
      <c r="DU49" s="72">
        <f t="shared" si="71"/>
        <v>0</v>
      </c>
      <c r="DV49" s="72">
        <f t="shared" si="71"/>
        <v>22</v>
      </c>
      <c r="DW49" s="72">
        <f t="shared" si="71"/>
        <v>20</v>
      </c>
      <c r="DX49" s="72">
        <f t="shared" si="71"/>
        <v>22</v>
      </c>
      <c r="DY49" s="72">
        <f t="shared" si="71"/>
        <v>20</v>
      </c>
      <c r="DZ49" s="72">
        <f t="shared" si="71"/>
        <v>22</v>
      </c>
      <c r="EA49" s="72">
        <f t="shared" ref="EA49:FF49" si="72">EA50+EA56+EA60+EA64+EA68+EA73+EA79+EA82</f>
        <v>20</v>
      </c>
      <c r="EB49" s="72">
        <f t="shared" si="72"/>
        <v>22</v>
      </c>
      <c r="EC49" s="72">
        <f t="shared" si="72"/>
        <v>20</v>
      </c>
      <c r="ED49" s="72">
        <f t="shared" si="72"/>
        <v>22</v>
      </c>
      <c r="EE49" s="72">
        <f t="shared" si="72"/>
        <v>20</v>
      </c>
      <c r="EF49" s="72">
        <f t="shared" si="72"/>
        <v>22</v>
      </c>
      <c r="EG49" s="72">
        <f t="shared" si="72"/>
        <v>20</v>
      </c>
      <c r="EH49" s="72">
        <f t="shared" si="72"/>
        <v>22</v>
      </c>
      <c r="EI49" s="72">
        <f t="shared" si="72"/>
        <v>20</v>
      </c>
      <c r="EJ49" s="72">
        <f t="shared" si="72"/>
        <v>22</v>
      </c>
      <c r="EK49" s="72">
        <f t="shared" si="72"/>
        <v>20</v>
      </c>
      <c r="EL49" s="72">
        <f t="shared" si="72"/>
        <v>36</v>
      </c>
      <c r="EM49" s="72">
        <f t="shared" si="72"/>
        <v>72</v>
      </c>
      <c r="EN49" s="72">
        <f t="shared" si="72"/>
        <v>36</v>
      </c>
      <c r="EO49" s="72">
        <f t="shared" si="72"/>
        <v>36</v>
      </c>
      <c r="EP49" s="72">
        <f t="shared" si="72"/>
        <v>36</v>
      </c>
      <c r="EQ49" s="72">
        <f t="shared" si="72"/>
        <v>36</v>
      </c>
      <c r="ER49" s="72">
        <f t="shared" si="72"/>
        <v>36</v>
      </c>
      <c r="ES49" s="72">
        <f t="shared" si="72"/>
        <v>42</v>
      </c>
      <c r="ET49" s="72">
        <f t="shared" si="72"/>
        <v>0</v>
      </c>
      <c r="EU49" s="72">
        <f t="shared" si="72"/>
        <v>0</v>
      </c>
      <c r="EV49" s="72">
        <f t="shared" si="72"/>
        <v>0</v>
      </c>
      <c r="EW49" s="72">
        <f t="shared" si="72"/>
        <v>0</v>
      </c>
      <c r="EX49" s="72">
        <f t="shared" si="72"/>
        <v>0</v>
      </c>
      <c r="EY49" s="72">
        <f t="shared" si="72"/>
        <v>0</v>
      </c>
      <c r="EZ49" s="72">
        <f t="shared" si="72"/>
        <v>0</v>
      </c>
      <c r="FA49" s="72">
        <f t="shared" si="72"/>
        <v>0</v>
      </c>
      <c r="FB49" s="72">
        <f t="shared" si="72"/>
        <v>0</v>
      </c>
      <c r="FC49" s="72">
        <f t="shared" si="72"/>
        <v>22</v>
      </c>
      <c r="FD49" s="72">
        <f t="shared" si="72"/>
        <v>22</v>
      </c>
      <c r="FE49" s="72">
        <f t="shared" si="72"/>
        <v>22</v>
      </c>
      <c r="FF49" s="72">
        <f t="shared" si="72"/>
        <v>22</v>
      </c>
      <c r="FG49" s="72">
        <f t="shared" ref="FG49:GL49" si="73">FG50+FG56+FG60+FG64+FG68+FG73+FG79+FG82</f>
        <v>22</v>
      </c>
      <c r="FH49" s="72">
        <f t="shared" si="73"/>
        <v>22</v>
      </c>
      <c r="FI49" s="72">
        <f t="shared" si="73"/>
        <v>22</v>
      </c>
      <c r="FJ49" s="72">
        <f t="shared" si="73"/>
        <v>22</v>
      </c>
      <c r="FK49" s="72">
        <f t="shared" si="73"/>
        <v>22</v>
      </c>
      <c r="FL49" s="72">
        <f t="shared" si="73"/>
        <v>22</v>
      </c>
      <c r="FM49" s="72">
        <f t="shared" si="73"/>
        <v>22</v>
      </c>
      <c r="FN49" s="72">
        <f t="shared" si="73"/>
        <v>22</v>
      </c>
      <c r="FO49" s="72">
        <f t="shared" si="73"/>
        <v>36</v>
      </c>
      <c r="FP49" s="72">
        <f t="shared" si="73"/>
        <v>36</v>
      </c>
      <c r="FQ49" s="72">
        <f t="shared" si="73"/>
        <v>36</v>
      </c>
      <c r="FR49" s="72">
        <f t="shared" si="73"/>
        <v>36</v>
      </c>
      <c r="FS49" s="72">
        <f t="shared" si="73"/>
        <v>36</v>
      </c>
      <c r="FT49" s="72">
        <f t="shared" si="73"/>
        <v>0</v>
      </c>
      <c r="FU49" s="72">
        <f t="shared" si="73"/>
        <v>0</v>
      </c>
      <c r="FV49" s="72">
        <f t="shared" si="73"/>
        <v>20</v>
      </c>
      <c r="FW49" s="72">
        <f t="shared" si="73"/>
        <v>18</v>
      </c>
      <c r="FX49" s="72">
        <f t="shared" si="73"/>
        <v>20</v>
      </c>
      <c r="FY49" s="72">
        <f t="shared" si="73"/>
        <v>18</v>
      </c>
      <c r="FZ49" s="72">
        <f t="shared" si="73"/>
        <v>20</v>
      </c>
      <c r="GA49" s="72">
        <f t="shared" si="73"/>
        <v>18</v>
      </c>
      <c r="GB49" s="72">
        <f t="shared" si="73"/>
        <v>20</v>
      </c>
      <c r="GC49" s="72">
        <f t="shared" si="73"/>
        <v>18</v>
      </c>
      <c r="GD49" s="72">
        <f t="shared" si="73"/>
        <v>19</v>
      </c>
      <c r="GE49" s="72">
        <f t="shared" si="73"/>
        <v>36</v>
      </c>
      <c r="GF49" s="72">
        <f t="shared" si="73"/>
        <v>36</v>
      </c>
      <c r="GG49" s="72">
        <f t="shared" si="73"/>
        <v>36</v>
      </c>
      <c r="GH49" s="72">
        <f t="shared" si="73"/>
        <v>36</v>
      </c>
      <c r="GI49" s="72">
        <f t="shared" si="73"/>
        <v>34</v>
      </c>
      <c r="GJ49" s="72">
        <f t="shared" si="73"/>
        <v>36</v>
      </c>
      <c r="GK49" s="72">
        <f t="shared" si="73"/>
        <v>36</v>
      </c>
      <c r="GL49" s="72">
        <f t="shared" si="73"/>
        <v>36</v>
      </c>
      <c r="GM49" s="72">
        <f t="shared" ref="GM49:GS49" si="74">GM50+GM56+GM60+GM64+GM68+GM73+GM79+GM82</f>
        <v>36</v>
      </c>
      <c r="GN49" s="72">
        <f t="shared" si="74"/>
        <v>0</v>
      </c>
      <c r="GO49" s="72">
        <f t="shared" si="74"/>
        <v>0</v>
      </c>
      <c r="GP49" s="72">
        <f t="shared" si="74"/>
        <v>0</v>
      </c>
      <c r="GQ49" s="72">
        <f t="shared" si="74"/>
        <v>0</v>
      </c>
      <c r="GR49" s="72">
        <f t="shared" si="74"/>
        <v>0</v>
      </c>
      <c r="GS49" s="72">
        <f t="shared" si="74"/>
        <v>0</v>
      </c>
      <c r="GT49" s="72">
        <f>GT50+GT56+GT60+GT64+GT68+GT73+GT79+GT82</f>
        <v>2335</v>
      </c>
    </row>
    <row r="50" spans="1:202" ht="39" thickBot="1" x14ac:dyDescent="0.3">
      <c r="A50" s="87" t="s">
        <v>138</v>
      </c>
      <c r="B50" s="88" t="s">
        <v>139</v>
      </c>
      <c r="C50" s="89">
        <f t="shared" ref="C50:AH50" si="75">SUM(C51:C55)</f>
        <v>0</v>
      </c>
      <c r="D50" s="89">
        <f t="shared" si="75"/>
        <v>0</v>
      </c>
      <c r="E50" s="89">
        <f t="shared" si="75"/>
        <v>0</v>
      </c>
      <c r="F50" s="89">
        <f t="shared" si="75"/>
        <v>0</v>
      </c>
      <c r="G50" s="89">
        <f t="shared" si="75"/>
        <v>0</v>
      </c>
      <c r="H50" s="89">
        <f t="shared" si="75"/>
        <v>0</v>
      </c>
      <c r="I50" s="89">
        <f t="shared" si="75"/>
        <v>0</v>
      </c>
      <c r="J50" s="89">
        <f t="shared" si="75"/>
        <v>0</v>
      </c>
      <c r="K50" s="89">
        <f t="shared" si="75"/>
        <v>0</v>
      </c>
      <c r="L50" s="89">
        <f t="shared" si="75"/>
        <v>0</v>
      </c>
      <c r="M50" s="89">
        <f t="shared" si="75"/>
        <v>0</v>
      </c>
      <c r="N50" s="89">
        <f t="shared" si="75"/>
        <v>0</v>
      </c>
      <c r="O50" s="89">
        <f t="shared" si="75"/>
        <v>0</v>
      </c>
      <c r="P50" s="89">
        <f t="shared" si="75"/>
        <v>0</v>
      </c>
      <c r="Q50" s="89">
        <f t="shared" si="75"/>
        <v>0</v>
      </c>
      <c r="R50" s="89">
        <f t="shared" si="75"/>
        <v>0</v>
      </c>
      <c r="S50" s="89">
        <f t="shared" si="75"/>
        <v>0</v>
      </c>
      <c r="T50" s="89">
        <f t="shared" si="75"/>
        <v>0</v>
      </c>
      <c r="U50" s="89">
        <f t="shared" si="75"/>
        <v>0</v>
      </c>
      <c r="V50" s="89">
        <f t="shared" si="75"/>
        <v>2</v>
      </c>
      <c r="W50" s="89">
        <f t="shared" si="75"/>
        <v>4</v>
      </c>
      <c r="X50" s="89">
        <f t="shared" si="75"/>
        <v>2</v>
      </c>
      <c r="Y50" s="89">
        <f t="shared" si="75"/>
        <v>4</v>
      </c>
      <c r="Z50" s="89">
        <f t="shared" si="75"/>
        <v>2</v>
      </c>
      <c r="AA50" s="89">
        <f t="shared" si="75"/>
        <v>4</v>
      </c>
      <c r="AB50" s="89">
        <f t="shared" si="75"/>
        <v>2</v>
      </c>
      <c r="AC50" s="89">
        <f t="shared" si="75"/>
        <v>4</v>
      </c>
      <c r="AD50" s="89">
        <f t="shared" si="75"/>
        <v>2</v>
      </c>
      <c r="AE50" s="89">
        <f t="shared" si="75"/>
        <v>4</v>
      </c>
      <c r="AF50" s="89">
        <f t="shared" si="75"/>
        <v>2</v>
      </c>
      <c r="AG50" s="89">
        <f t="shared" si="75"/>
        <v>4</v>
      </c>
      <c r="AH50" s="89">
        <f t="shared" si="75"/>
        <v>2</v>
      </c>
      <c r="AI50" s="89">
        <f t="shared" ref="AI50:BN50" si="76">SUM(AI51:AI55)</f>
        <v>4</v>
      </c>
      <c r="AJ50" s="89">
        <f t="shared" si="76"/>
        <v>2</v>
      </c>
      <c r="AK50" s="89">
        <f t="shared" si="76"/>
        <v>4</v>
      </c>
      <c r="AL50" s="89">
        <f t="shared" si="76"/>
        <v>2</v>
      </c>
      <c r="AM50" s="89">
        <f t="shared" si="76"/>
        <v>4</v>
      </c>
      <c r="AN50" s="89">
        <f t="shared" si="76"/>
        <v>2</v>
      </c>
      <c r="AO50" s="89">
        <f t="shared" si="76"/>
        <v>4</v>
      </c>
      <c r="AP50" s="89">
        <f t="shared" si="76"/>
        <v>2</v>
      </c>
      <c r="AQ50" s="89">
        <f t="shared" si="76"/>
        <v>4</v>
      </c>
      <c r="AR50" s="89">
        <f t="shared" si="76"/>
        <v>0</v>
      </c>
      <c r="AS50" s="89">
        <f t="shared" si="76"/>
        <v>0</v>
      </c>
      <c r="AT50" s="89">
        <f t="shared" si="76"/>
        <v>0</v>
      </c>
      <c r="AU50" s="89">
        <f t="shared" si="76"/>
        <v>0</v>
      </c>
      <c r="AV50" s="89">
        <f t="shared" si="76"/>
        <v>0</v>
      </c>
      <c r="AW50" s="89">
        <f t="shared" si="76"/>
        <v>0</v>
      </c>
      <c r="AX50" s="89">
        <f t="shared" si="76"/>
        <v>0</v>
      </c>
      <c r="AY50" s="89">
        <f t="shared" si="76"/>
        <v>0</v>
      </c>
      <c r="AZ50" s="89">
        <f t="shared" si="76"/>
        <v>0</v>
      </c>
      <c r="BA50" s="89">
        <f t="shared" si="76"/>
        <v>0</v>
      </c>
      <c r="BB50" s="89">
        <f t="shared" si="76"/>
        <v>0</v>
      </c>
      <c r="BC50" s="89">
        <f t="shared" si="76"/>
        <v>4</v>
      </c>
      <c r="BD50" s="89">
        <f t="shared" si="76"/>
        <v>2</v>
      </c>
      <c r="BE50" s="89">
        <f t="shared" si="76"/>
        <v>4</v>
      </c>
      <c r="BF50" s="89">
        <f t="shared" si="76"/>
        <v>2</v>
      </c>
      <c r="BG50" s="89">
        <f t="shared" si="76"/>
        <v>4</v>
      </c>
      <c r="BH50" s="89">
        <f t="shared" si="76"/>
        <v>2</v>
      </c>
      <c r="BI50" s="89">
        <f t="shared" si="76"/>
        <v>4</v>
      </c>
      <c r="BJ50" s="89">
        <f t="shared" si="76"/>
        <v>2</v>
      </c>
      <c r="BK50" s="89">
        <f t="shared" si="76"/>
        <v>4</v>
      </c>
      <c r="BL50" s="89">
        <f t="shared" si="76"/>
        <v>2</v>
      </c>
      <c r="BM50" s="89">
        <f t="shared" si="76"/>
        <v>4</v>
      </c>
      <c r="BN50" s="89">
        <f t="shared" si="76"/>
        <v>2</v>
      </c>
      <c r="BO50" s="89">
        <f t="shared" ref="BO50:CT50" si="77">SUM(BO51:BO55)</f>
        <v>4</v>
      </c>
      <c r="BP50" s="89">
        <f t="shared" si="77"/>
        <v>2</v>
      </c>
      <c r="BQ50" s="89">
        <f t="shared" si="77"/>
        <v>4</v>
      </c>
      <c r="BR50" s="89">
        <f t="shared" si="77"/>
        <v>2</v>
      </c>
      <c r="BS50" s="89">
        <f t="shared" si="77"/>
        <v>12</v>
      </c>
      <c r="BT50" s="89">
        <f t="shared" si="77"/>
        <v>0</v>
      </c>
      <c r="BU50" s="89">
        <f t="shared" si="77"/>
        <v>0</v>
      </c>
      <c r="BV50" s="89">
        <f t="shared" si="77"/>
        <v>4</v>
      </c>
      <c r="BW50" s="89">
        <f t="shared" si="77"/>
        <v>4</v>
      </c>
      <c r="BX50" s="89">
        <f t="shared" si="77"/>
        <v>4</v>
      </c>
      <c r="BY50" s="89">
        <f t="shared" si="77"/>
        <v>4</v>
      </c>
      <c r="BZ50" s="89">
        <f t="shared" si="77"/>
        <v>4</v>
      </c>
      <c r="CA50" s="89">
        <f t="shared" si="77"/>
        <v>4</v>
      </c>
      <c r="CB50" s="89">
        <f t="shared" si="77"/>
        <v>4</v>
      </c>
      <c r="CC50" s="89">
        <f t="shared" si="77"/>
        <v>4</v>
      </c>
      <c r="CD50" s="89">
        <f t="shared" si="77"/>
        <v>4</v>
      </c>
      <c r="CE50" s="89">
        <f t="shared" si="77"/>
        <v>4</v>
      </c>
      <c r="CF50" s="89">
        <f t="shared" si="77"/>
        <v>4</v>
      </c>
      <c r="CG50" s="89">
        <f t="shared" si="77"/>
        <v>4</v>
      </c>
      <c r="CH50" s="89">
        <f t="shared" si="77"/>
        <v>4</v>
      </c>
      <c r="CI50" s="89">
        <f t="shared" si="77"/>
        <v>4</v>
      </c>
      <c r="CJ50" s="89">
        <f t="shared" si="77"/>
        <v>4</v>
      </c>
      <c r="CK50" s="89">
        <f t="shared" si="77"/>
        <v>4</v>
      </c>
      <c r="CL50" s="89">
        <f t="shared" si="77"/>
        <v>4</v>
      </c>
      <c r="CM50" s="89">
        <f t="shared" si="77"/>
        <v>4</v>
      </c>
      <c r="CN50" s="89">
        <f t="shared" si="77"/>
        <v>4</v>
      </c>
      <c r="CO50" s="89">
        <f t="shared" si="77"/>
        <v>4</v>
      </c>
      <c r="CP50" s="89">
        <f t="shared" si="77"/>
        <v>4</v>
      </c>
      <c r="CQ50" s="89">
        <f t="shared" si="77"/>
        <v>0</v>
      </c>
      <c r="CR50" s="89">
        <f t="shared" si="77"/>
        <v>0</v>
      </c>
      <c r="CS50" s="89">
        <f t="shared" si="77"/>
        <v>12</v>
      </c>
      <c r="CT50" s="89">
        <f t="shared" si="77"/>
        <v>0</v>
      </c>
      <c r="CU50" s="89">
        <f t="shared" ref="CU50:DZ50" si="78">SUM(CU51:CU55)</f>
        <v>0</v>
      </c>
      <c r="CV50" s="89">
        <f t="shared" si="78"/>
        <v>0</v>
      </c>
      <c r="CW50" s="89">
        <f t="shared" si="78"/>
        <v>0</v>
      </c>
      <c r="CX50" s="89">
        <f t="shared" si="78"/>
        <v>0</v>
      </c>
      <c r="CY50" s="89">
        <f t="shared" si="78"/>
        <v>0</v>
      </c>
      <c r="CZ50" s="89">
        <f t="shared" si="78"/>
        <v>0</v>
      </c>
      <c r="DA50" s="89">
        <f t="shared" si="78"/>
        <v>0</v>
      </c>
      <c r="DB50" s="89">
        <f t="shared" si="78"/>
        <v>0</v>
      </c>
      <c r="DC50" s="89">
        <f t="shared" si="78"/>
        <v>16</v>
      </c>
      <c r="DD50" s="89">
        <f t="shared" si="78"/>
        <v>16</v>
      </c>
      <c r="DE50" s="89">
        <f t="shared" si="78"/>
        <v>16</v>
      </c>
      <c r="DF50" s="89">
        <f t="shared" si="78"/>
        <v>16</v>
      </c>
      <c r="DG50" s="89">
        <f t="shared" si="78"/>
        <v>16</v>
      </c>
      <c r="DH50" s="89">
        <f t="shared" si="78"/>
        <v>16</v>
      </c>
      <c r="DI50" s="89">
        <f t="shared" si="78"/>
        <v>16</v>
      </c>
      <c r="DJ50" s="89">
        <f t="shared" si="78"/>
        <v>16</v>
      </c>
      <c r="DK50" s="89">
        <f t="shared" si="78"/>
        <v>16</v>
      </c>
      <c r="DL50" s="89">
        <f t="shared" si="78"/>
        <v>16</v>
      </c>
      <c r="DM50" s="89">
        <f t="shared" si="78"/>
        <v>36</v>
      </c>
      <c r="DN50" s="89">
        <f t="shared" si="78"/>
        <v>36</v>
      </c>
      <c r="DO50" s="89">
        <f t="shared" si="78"/>
        <v>36</v>
      </c>
      <c r="DP50" s="89">
        <f t="shared" si="78"/>
        <v>0</v>
      </c>
      <c r="DQ50" s="89">
        <f t="shared" si="78"/>
        <v>0</v>
      </c>
      <c r="DR50" s="89">
        <f t="shared" si="78"/>
        <v>0</v>
      </c>
      <c r="DS50" s="89">
        <f t="shared" si="78"/>
        <v>6</v>
      </c>
      <c r="DT50" s="89">
        <f t="shared" si="78"/>
        <v>0</v>
      </c>
      <c r="DU50" s="89">
        <f t="shared" si="78"/>
        <v>0</v>
      </c>
      <c r="DV50" s="89">
        <f t="shared" si="78"/>
        <v>6</v>
      </c>
      <c r="DW50" s="89">
        <f t="shared" si="78"/>
        <v>6</v>
      </c>
      <c r="DX50" s="89">
        <f t="shared" si="78"/>
        <v>6</v>
      </c>
      <c r="DY50" s="89">
        <f t="shared" si="78"/>
        <v>6</v>
      </c>
      <c r="DZ50" s="89">
        <f t="shared" si="78"/>
        <v>6</v>
      </c>
      <c r="EA50" s="89">
        <f t="shared" ref="EA50:FF50" si="79">SUM(EA51:EA55)</f>
        <v>6</v>
      </c>
      <c r="EB50" s="89">
        <f t="shared" si="79"/>
        <v>6</v>
      </c>
      <c r="EC50" s="89">
        <f t="shared" si="79"/>
        <v>6</v>
      </c>
      <c r="ED50" s="89">
        <f t="shared" si="79"/>
        <v>6</v>
      </c>
      <c r="EE50" s="89">
        <f t="shared" si="79"/>
        <v>6</v>
      </c>
      <c r="EF50" s="89">
        <f t="shared" si="79"/>
        <v>6</v>
      </c>
      <c r="EG50" s="89">
        <f t="shared" si="79"/>
        <v>6</v>
      </c>
      <c r="EH50" s="89">
        <f t="shared" si="79"/>
        <v>6</v>
      </c>
      <c r="EI50" s="89">
        <f t="shared" si="79"/>
        <v>6</v>
      </c>
      <c r="EJ50" s="89">
        <f t="shared" si="79"/>
        <v>6</v>
      </c>
      <c r="EK50" s="89">
        <f t="shared" si="79"/>
        <v>6</v>
      </c>
      <c r="EL50" s="89">
        <f t="shared" si="79"/>
        <v>0</v>
      </c>
      <c r="EM50" s="89">
        <f t="shared" si="79"/>
        <v>0</v>
      </c>
      <c r="EN50" s="89">
        <f t="shared" si="79"/>
        <v>0</v>
      </c>
      <c r="EO50" s="89">
        <f t="shared" si="79"/>
        <v>36</v>
      </c>
      <c r="EP50" s="89">
        <f t="shared" si="79"/>
        <v>36</v>
      </c>
      <c r="EQ50" s="89">
        <f t="shared" si="79"/>
        <v>36</v>
      </c>
      <c r="ER50" s="89">
        <f t="shared" si="79"/>
        <v>0</v>
      </c>
      <c r="ES50" s="89">
        <f t="shared" si="79"/>
        <v>16</v>
      </c>
      <c r="ET50" s="89">
        <f t="shared" si="79"/>
        <v>0</v>
      </c>
      <c r="EU50" s="89">
        <f t="shared" si="79"/>
        <v>0</v>
      </c>
      <c r="EV50" s="89">
        <f t="shared" si="79"/>
        <v>0</v>
      </c>
      <c r="EW50" s="89">
        <f t="shared" si="79"/>
        <v>0</v>
      </c>
      <c r="EX50" s="89">
        <f t="shared" si="79"/>
        <v>0</v>
      </c>
      <c r="EY50" s="89">
        <f t="shared" si="79"/>
        <v>0</v>
      </c>
      <c r="EZ50" s="89">
        <f t="shared" si="79"/>
        <v>0</v>
      </c>
      <c r="FA50" s="89">
        <f t="shared" si="79"/>
        <v>0</v>
      </c>
      <c r="FB50" s="89">
        <f t="shared" si="79"/>
        <v>0</v>
      </c>
      <c r="FC50" s="89">
        <f t="shared" si="79"/>
        <v>0</v>
      </c>
      <c r="FD50" s="89">
        <f t="shared" si="79"/>
        <v>0</v>
      </c>
      <c r="FE50" s="89">
        <f t="shared" si="79"/>
        <v>0</v>
      </c>
      <c r="FF50" s="89">
        <f t="shared" si="79"/>
        <v>0</v>
      </c>
      <c r="FG50" s="89">
        <f t="shared" ref="FG50:GL50" si="80">SUM(FG51:FG55)</f>
        <v>0</v>
      </c>
      <c r="FH50" s="89">
        <f t="shared" si="80"/>
        <v>0</v>
      </c>
      <c r="FI50" s="89">
        <f t="shared" si="80"/>
        <v>0</v>
      </c>
      <c r="FJ50" s="89">
        <f t="shared" si="80"/>
        <v>0</v>
      </c>
      <c r="FK50" s="89">
        <f t="shared" si="80"/>
        <v>0</v>
      </c>
      <c r="FL50" s="89">
        <f t="shared" si="80"/>
        <v>0</v>
      </c>
      <c r="FM50" s="89">
        <f t="shared" si="80"/>
        <v>0</v>
      </c>
      <c r="FN50" s="89">
        <f t="shared" si="80"/>
        <v>0</v>
      </c>
      <c r="FO50" s="89">
        <f t="shared" si="80"/>
        <v>0</v>
      </c>
      <c r="FP50" s="89">
        <f t="shared" si="80"/>
        <v>0</v>
      </c>
      <c r="FQ50" s="89">
        <f t="shared" si="80"/>
        <v>0</v>
      </c>
      <c r="FR50" s="89">
        <f t="shared" si="80"/>
        <v>0</v>
      </c>
      <c r="FS50" s="89">
        <f t="shared" si="80"/>
        <v>0</v>
      </c>
      <c r="FT50" s="89">
        <f t="shared" si="80"/>
        <v>0</v>
      </c>
      <c r="FU50" s="89">
        <f t="shared" si="80"/>
        <v>0</v>
      </c>
      <c r="FV50" s="89">
        <f t="shared" si="80"/>
        <v>0</v>
      </c>
      <c r="FW50" s="89">
        <f t="shared" si="80"/>
        <v>0</v>
      </c>
      <c r="FX50" s="89">
        <f t="shared" si="80"/>
        <v>0</v>
      </c>
      <c r="FY50" s="89">
        <f t="shared" si="80"/>
        <v>0</v>
      </c>
      <c r="FZ50" s="89">
        <f t="shared" si="80"/>
        <v>0</v>
      </c>
      <c r="GA50" s="89">
        <f t="shared" si="80"/>
        <v>0</v>
      </c>
      <c r="GB50" s="89">
        <f t="shared" si="80"/>
        <v>0</v>
      </c>
      <c r="GC50" s="89">
        <f t="shared" si="80"/>
        <v>0</v>
      </c>
      <c r="GD50" s="89">
        <f t="shared" si="80"/>
        <v>0</v>
      </c>
      <c r="GE50" s="89">
        <f t="shared" si="80"/>
        <v>0</v>
      </c>
      <c r="GF50" s="89">
        <f t="shared" si="80"/>
        <v>0</v>
      </c>
      <c r="GG50" s="89">
        <f t="shared" si="80"/>
        <v>0</v>
      </c>
      <c r="GH50" s="89">
        <f t="shared" si="80"/>
        <v>0</v>
      </c>
      <c r="GI50" s="89">
        <v>10</v>
      </c>
      <c r="GJ50" s="89">
        <f t="shared" si="80"/>
        <v>0</v>
      </c>
      <c r="GK50" s="89">
        <f t="shared" si="80"/>
        <v>0</v>
      </c>
      <c r="GL50" s="89">
        <f t="shared" si="80"/>
        <v>0</v>
      </c>
      <c r="GM50" s="89">
        <f t="shared" ref="GM50:GS50" si="81">SUM(GM51:GM55)</f>
        <v>0</v>
      </c>
      <c r="GN50" s="89">
        <f t="shared" si="81"/>
        <v>0</v>
      </c>
      <c r="GO50" s="89">
        <f t="shared" si="81"/>
        <v>0</v>
      </c>
      <c r="GP50" s="89">
        <f t="shared" si="81"/>
        <v>0</v>
      </c>
      <c r="GQ50" s="89">
        <f t="shared" si="81"/>
        <v>0</v>
      </c>
      <c r="GR50" s="89">
        <f t="shared" si="81"/>
        <v>0</v>
      </c>
      <c r="GS50" s="89">
        <f t="shared" si="81"/>
        <v>0</v>
      </c>
      <c r="GT50" s="89">
        <f>SUM(GT51:GT55)+GI50</f>
        <v>726</v>
      </c>
    </row>
    <row r="51" spans="1:202" ht="24" customHeight="1" thickBot="1" x14ac:dyDescent="0.3">
      <c r="A51" s="67" t="s">
        <v>140</v>
      </c>
      <c r="B51" s="68" t="s">
        <v>141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46" t="s">
        <v>21</v>
      </c>
      <c r="U51" s="46" t="s">
        <v>21</v>
      </c>
      <c r="V51" s="12">
        <v>2</v>
      </c>
      <c r="W51" s="12">
        <v>4</v>
      </c>
      <c r="X51" s="12">
        <v>2</v>
      </c>
      <c r="Y51" s="12">
        <v>4</v>
      </c>
      <c r="Z51" s="12">
        <v>2</v>
      </c>
      <c r="AA51" s="12">
        <v>4</v>
      </c>
      <c r="AB51" s="12">
        <v>2</v>
      </c>
      <c r="AC51" s="12">
        <v>4</v>
      </c>
      <c r="AD51" s="12">
        <v>2</v>
      </c>
      <c r="AE51" s="12">
        <v>4</v>
      </c>
      <c r="AF51" s="12">
        <v>2</v>
      </c>
      <c r="AG51" s="12">
        <v>4</v>
      </c>
      <c r="AH51" s="12">
        <v>2</v>
      </c>
      <c r="AI51" s="12">
        <v>4</v>
      </c>
      <c r="AJ51" s="12">
        <v>2</v>
      </c>
      <c r="AK51" s="12">
        <v>4</v>
      </c>
      <c r="AL51" s="12">
        <v>2</v>
      </c>
      <c r="AM51" s="12">
        <v>4</v>
      </c>
      <c r="AN51" s="12">
        <v>2</v>
      </c>
      <c r="AO51" s="12">
        <v>4</v>
      </c>
      <c r="AP51" s="12">
        <v>2</v>
      </c>
      <c r="AQ51" s="12">
        <v>4</v>
      </c>
      <c r="AR51" s="69"/>
      <c r="AS51" s="69"/>
      <c r="AT51" s="46" t="s">
        <v>21</v>
      </c>
      <c r="AU51" s="46" t="s">
        <v>21</v>
      </c>
      <c r="AV51" s="46" t="s">
        <v>21</v>
      </c>
      <c r="AW51" s="46" t="s">
        <v>21</v>
      </c>
      <c r="AX51" s="46" t="s">
        <v>21</v>
      </c>
      <c r="AY51" s="46" t="s">
        <v>21</v>
      </c>
      <c r="AZ51" s="46" t="s">
        <v>21</v>
      </c>
      <c r="BA51" s="46" t="s">
        <v>21</v>
      </c>
      <c r="BB51" s="46" t="s">
        <v>21</v>
      </c>
      <c r="BC51" s="12">
        <v>4</v>
      </c>
      <c r="BD51" s="12">
        <v>2</v>
      </c>
      <c r="BE51" s="12">
        <v>4</v>
      </c>
      <c r="BF51" s="12">
        <v>2</v>
      </c>
      <c r="BG51" s="12">
        <v>4</v>
      </c>
      <c r="BH51" s="12">
        <v>2</v>
      </c>
      <c r="BI51" s="12">
        <v>4</v>
      </c>
      <c r="BJ51" s="12">
        <v>2</v>
      </c>
      <c r="BK51" s="12">
        <v>4</v>
      </c>
      <c r="BL51" s="12">
        <v>2</v>
      </c>
      <c r="BM51" s="12">
        <v>4</v>
      </c>
      <c r="BN51" s="12">
        <v>2</v>
      </c>
      <c r="BO51" s="12">
        <v>4</v>
      </c>
      <c r="BP51" s="12">
        <v>2</v>
      </c>
      <c r="BQ51" s="12">
        <v>4</v>
      </c>
      <c r="BR51" s="12">
        <v>2</v>
      </c>
      <c r="BS51" s="52">
        <v>12</v>
      </c>
      <c r="BT51" s="46" t="s">
        <v>21</v>
      </c>
      <c r="BU51" s="46" t="s">
        <v>21</v>
      </c>
      <c r="BV51" s="12">
        <v>4</v>
      </c>
      <c r="BW51" s="12">
        <v>4</v>
      </c>
      <c r="BX51" s="12">
        <v>4</v>
      </c>
      <c r="BY51" s="12">
        <v>4</v>
      </c>
      <c r="BZ51" s="12">
        <v>4</v>
      </c>
      <c r="CA51" s="12">
        <v>4</v>
      </c>
      <c r="CB51" s="12">
        <v>4</v>
      </c>
      <c r="CC51" s="12">
        <v>4</v>
      </c>
      <c r="CD51" s="12">
        <v>4</v>
      </c>
      <c r="CE51" s="12">
        <v>4</v>
      </c>
      <c r="CF51" s="12">
        <v>4</v>
      </c>
      <c r="CG51" s="12">
        <v>4</v>
      </c>
      <c r="CH51" s="12">
        <v>4</v>
      </c>
      <c r="CI51" s="12">
        <v>4</v>
      </c>
      <c r="CJ51" s="12">
        <v>4</v>
      </c>
      <c r="CK51" s="12">
        <v>4</v>
      </c>
      <c r="CL51" s="12">
        <v>4</v>
      </c>
      <c r="CM51" s="12">
        <v>4</v>
      </c>
      <c r="CN51" s="12">
        <v>4</v>
      </c>
      <c r="CO51" s="12">
        <v>4</v>
      </c>
      <c r="CP51" s="12">
        <v>4</v>
      </c>
      <c r="CQ51" s="50"/>
      <c r="CR51" s="50"/>
      <c r="CS51" s="52">
        <v>12</v>
      </c>
      <c r="CT51" s="46"/>
      <c r="CU51" s="46"/>
      <c r="CV51" s="46"/>
      <c r="CW51" s="46"/>
      <c r="CX51" s="46"/>
      <c r="CY51" s="46"/>
      <c r="CZ51" s="46"/>
      <c r="DA51" s="46"/>
      <c r="DB51" s="46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50"/>
      <c r="DN51" s="50"/>
      <c r="DO51" s="50"/>
      <c r="DP51" s="50"/>
      <c r="DQ51" s="50"/>
      <c r="DR51" s="50"/>
      <c r="DS51" s="52"/>
      <c r="DT51" s="46"/>
      <c r="DU51" s="46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49"/>
      <c r="EL51" s="51"/>
      <c r="EM51" s="51"/>
      <c r="EN51" s="51"/>
      <c r="EO51" s="77"/>
      <c r="EP51" s="77"/>
      <c r="EQ51" s="77"/>
      <c r="ER51" s="77"/>
      <c r="ES51" s="52"/>
      <c r="ET51" s="46"/>
      <c r="EU51" s="46"/>
      <c r="EV51" s="46"/>
      <c r="EW51" s="46"/>
      <c r="EX51" s="46"/>
      <c r="EY51" s="46"/>
      <c r="EZ51" s="46"/>
      <c r="FA51" s="46"/>
      <c r="FB51" s="46"/>
      <c r="FC51" s="12"/>
      <c r="FD51" s="12"/>
      <c r="FE51" s="12"/>
      <c r="FF51" s="12"/>
      <c r="FG51" s="12"/>
      <c r="FH51" s="12"/>
      <c r="FI51" s="12"/>
      <c r="FJ51" s="12"/>
      <c r="FK51" s="49"/>
      <c r="FL51" s="49"/>
      <c r="FM51" s="49"/>
      <c r="FN51" s="49"/>
      <c r="FO51" s="77"/>
      <c r="FP51" s="77"/>
      <c r="FQ51" s="77"/>
      <c r="FR51" s="77"/>
      <c r="FS51" s="52"/>
      <c r="FT51" s="46"/>
      <c r="FU51" s="46"/>
      <c r="FV51" s="12"/>
      <c r="FW51" s="12"/>
      <c r="FX51" s="12"/>
      <c r="FY51" s="12"/>
      <c r="FZ51" s="12"/>
      <c r="GA51" s="12"/>
      <c r="GB51" s="12"/>
      <c r="GC51" s="49"/>
      <c r="GD51" s="49"/>
      <c r="GE51" s="15"/>
      <c r="GF51" s="15"/>
      <c r="GG51" s="15"/>
      <c r="GH51" s="15"/>
      <c r="GI51" s="52"/>
      <c r="GJ51" s="82"/>
      <c r="GK51" s="82"/>
      <c r="GL51" s="82"/>
      <c r="GM51" s="82"/>
      <c r="GN51" s="84"/>
      <c r="GO51" s="84"/>
      <c r="GP51" s="84"/>
      <c r="GQ51" s="84"/>
      <c r="GR51" s="84"/>
      <c r="GS51" s="84"/>
      <c r="GT51" s="53">
        <f t="shared" ref="GT51:GT85" si="82">SUM(C51:S51,V51:AS51,BC51:BS51,BV51:CS51,DC51:DS51,DV51:ES51,FC51:FS51,FV51:GS51)</f>
        <v>222</v>
      </c>
    </row>
    <row r="52" spans="1:202" ht="39" thickBot="1" x14ac:dyDescent="0.3">
      <c r="A52" s="67" t="s">
        <v>142</v>
      </c>
      <c r="B52" s="68" t="s">
        <v>143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46" t="s">
        <v>21</v>
      </c>
      <c r="U52" s="46" t="s">
        <v>21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69"/>
      <c r="AS52" s="69"/>
      <c r="AT52" s="46" t="s">
        <v>21</v>
      </c>
      <c r="AU52" s="46" t="s">
        <v>21</v>
      </c>
      <c r="AV52" s="46" t="s">
        <v>21</v>
      </c>
      <c r="AW52" s="46" t="s">
        <v>21</v>
      </c>
      <c r="AX52" s="46" t="s">
        <v>21</v>
      </c>
      <c r="AY52" s="46" t="s">
        <v>21</v>
      </c>
      <c r="AZ52" s="46" t="s">
        <v>21</v>
      </c>
      <c r="BA52" s="46" t="s">
        <v>21</v>
      </c>
      <c r="BB52" s="46" t="s">
        <v>21</v>
      </c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52"/>
      <c r="BT52" s="46" t="s">
        <v>21</v>
      </c>
      <c r="BU52" s="46" t="s">
        <v>21</v>
      </c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49"/>
      <c r="CK52" s="49"/>
      <c r="CL52" s="49"/>
      <c r="CM52" s="49"/>
      <c r="CN52" s="49"/>
      <c r="CO52" s="49"/>
      <c r="CP52" s="49"/>
      <c r="CQ52" s="50"/>
      <c r="CR52" s="50"/>
      <c r="CS52" s="52"/>
      <c r="CT52" s="46"/>
      <c r="CU52" s="46"/>
      <c r="CV52" s="46"/>
      <c r="CW52" s="46"/>
      <c r="CX52" s="46"/>
      <c r="CY52" s="46"/>
      <c r="CZ52" s="46"/>
      <c r="DA52" s="46"/>
      <c r="DB52" s="46"/>
      <c r="DC52" s="12">
        <v>6</v>
      </c>
      <c r="DD52" s="12">
        <v>6</v>
      </c>
      <c r="DE52" s="12">
        <v>6</v>
      </c>
      <c r="DF52" s="12">
        <v>6</v>
      </c>
      <c r="DG52" s="12">
        <v>6</v>
      </c>
      <c r="DH52" s="12">
        <v>6</v>
      </c>
      <c r="DI52" s="12">
        <v>6</v>
      </c>
      <c r="DJ52" s="12">
        <v>6</v>
      </c>
      <c r="DK52" s="12">
        <v>6</v>
      </c>
      <c r="DL52" s="12">
        <v>6</v>
      </c>
      <c r="DM52" s="50"/>
      <c r="DN52" s="50"/>
      <c r="DO52" s="50"/>
      <c r="DP52" s="50"/>
      <c r="DQ52" s="50"/>
      <c r="DR52" s="50"/>
      <c r="DS52" s="52">
        <v>6</v>
      </c>
      <c r="DT52" s="46"/>
      <c r="DU52" s="46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49"/>
      <c r="EL52" s="51"/>
      <c r="EM52" s="51"/>
      <c r="EN52" s="51"/>
      <c r="EO52" s="77"/>
      <c r="EP52" s="77"/>
      <c r="EQ52" s="77"/>
      <c r="ER52" s="77"/>
      <c r="ES52" s="52"/>
      <c r="ET52" s="46"/>
      <c r="EU52" s="46"/>
      <c r="EV52" s="46"/>
      <c r="EW52" s="46"/>
      <c r="EX52" s="46"/>
      <c r="EY52" s="46"/>
      <c r="EZ52" s="46"/>
      <c r="FA52" s="46"/>
      <c r="FB52" s="46"/>
      <c r="FC52" s="12"/>
      <c r="FD52" s="12"/>
      <c r="FE52" s="12"/>
      <c r="FF52" s="12"/>
      <c r="FG52" s="12"/>
      <c r="FH52" s="12"/>
      <c r="FI52" s="12"/>
      <c r="FJ52" s="12"/>
      <c r="FK52" s="49"/>
      <c r="FL52" s="49"/>
      <c r="FM52" s="49"/>
      <c r="FN52" s="49"/>
      <c r="FO52" s="77"/>
      <c r="FP52" s="77"/>
      <c r="FQ52" s="77"/>
      <c r="FR52" s="77"/>
      <c r="FS52" s="52"/>
      <c r="FT52" s="46"/>
      <c r="FU52" s="46"/>
      <c r="FV52" s="12"/>
      <c r="FW52" s="12"/>
      <c r="FX52" s="12"/>
      <c r="FY52" s="12"/>
      <c r="FZ52" s="12"/>
      <c r="GA52" s="12"/>
      <c r="GB52" s="12"/>
      <c r="GC52" s="49"/>
      <c r="GD52" s="49"/>
      <c r="GE52" s="15"/>
      <c r="GF52" s="15"/>
      <c r="GG52" s="15"/>
      <c r="GH52" s="15"/>
      <c r="GI52" s="52"/>
      <c r="GJ52" s="82"/>
      <c r="GK52" s="82"/>
      <c r="GL52" s="82"/>
      <c r="GM52" s="82"/>
      <c r="GN52" s="84"/>
      <c r="GO52" s="84"/>
      <c r="GP52" s="84"/>
      <c r="GQ52" s="84"/>
      <c r="GR52" s="84"/>
      <c r="GS52" s="84"/>
      <c r="GT52" s="53">
        <f t="shared" si="82"/>
        <v>66</v>
      </c>
    </row>
    <row r="53" spans="1:202" ht="39" thickBot="1" x14ac:dyDescent="0.3">
      <c r="A53" s="67" t="s">
        <v>144</v>
      </c>
      <c r="B53" s="68" t="s">
        <v>145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46" t="s">
        <v>21</v>
      </c>
      <c r="U53" s="46" t="s">
        <v>21</v>
      </c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69"/>
      <c r="AS53" s="69"/>
      <c r="AT53" s="46" t="s">
        <v>21</v>
      </c>
      <c r="AU53" s="46" t="s">
        <v>21</v>
      </c>
      <c r="AV53" s="46" t="s">
        <v>21</v>
      </c>
      <c r="AW53" s="46" t="s">
        <v>21</v>
      </c>
      <c r="AX53" s="46" t="s">
        <v>21</v>
      </c>
      <c r="AY53" s="46" t="s">
        <v>21</v>
      </c>
      <c r="AZ53" s="46" t="s">
        <v>21</v>
      </c>
      <c r="BA53" s="46" t="s">
        <v>21</v>
      </c>
      <c r="BB53" s="46" t="s">
        <v>21</v>
      </c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52"/>
      <c r="BT53" s="46" t="s">
        <v>21</v>
      </c>
      <c r="BU53" s="46" t="s">
        <v>21</v>
      </c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49"/>
      <c r="CK53" s="49"/>
      <c r="CL53" s="49"/>
      <c r="CM53" s="49"/>
      <c r="CN53" s="49"/>
      <c r="CO53" s="49"/>
      <c r="CP53" s="49"/>
      <c r="CQ53" s="50"/>
      <c r="CR53" s="50"/>
      <c r="CS53" s="52"/>
      <c r="CT53" s="46"/>
      <c r="CU53" s="46"/>
      <c r="CV53" s="46"/>
      <c r="CW53" s="46"/>
      <c r="CX53" s="46"/>
      <c r="CY53" s="46"/>
      <c r="CZ53" s="46"/>
      <c r="DA53" s="46"/>
      <c r="DB53" s="46"/>
      <c r="DC53" s="12">
        <v>10</v>
      </c>
      <c r="DD53" s="12">
        <v>10</v>
      </c>
      <c r="DE53" s="12">
        <v>10</v>
      </c>
      <c r="DF53" s="12">
        <v>10</v>
      </c>
      <c r="DG53" s="12">
        <v>10</v>
      </c>
      <c r="DH53" s="12">
        <v>10</v>
      </c>
      <c r="DI53" s="12">
        <v>10</v>
      </c>
      <c r="DJ53" s="12">
        <v>10</v>
      </c>
      <c r="DK53" s="12">
        <v>10</v>
      </c>
      <c r="DL53" s="12">
        <v>10</v>
      </c>
      <c r="DM53" s="50"/>
      <c r="DN53" s="50"/>
      <c r="DO53" s="50"/>
      <c r="DP53" s="50"/>
      <c r="DQ53" s="50"/>
      <c r="DR53" s="50"/>
      <c r="DS53" s="52"/>
      <c r="DT53" s="46"/>
      <c r="DU53" s="46"/>
      <c r="DV53" s="12">
        <v>6</v>
      </c>
      <c r="DW53" s="12">
        <v>6</v>
      </c>
      <c r="DX53" s="12">
        <v>6</v>
      </c>
      <c r="DY53" s="12">
        <v>6</v>
      </c>
      <c r="DZ53" s="12">
        <v>6</v>
      </c>
      <c r="EA53" s="12">
        <v>6</v>
      </c>
      <c r="EB53" s="12">
        <v>6</v>
      </c>
      <c r="EC53" s="12">
        <v>6</v>
      </c>
      <c r="ED53" s="12">
        <v>6</v>
      </c>
      <c r="EE53" s="12">
        <v>6</v>
      </c>
      <c r="EF53" s="12">
        <v>6</v>
      </c>
      <c r="EG53" s="12">
        <v>6</v>
      </c>
      <c r="EH53" s="12">
        <v>6</v>
      </c>
      <c r="EI53" s="12">
        <v>6</v>
      </c>
      <c r="EJ53" s="12">
        <v>6</v>
      </c>
      <c r="EK53" s="12">
        <v>6</v>
      </c>
      <c r="EL53" s="51"/>
      <c r="EM53" s="51"/>
      <c r="EN53" s="51"/>
      <c r="EO53" s="77"/>
      <c r="EP53" s="77"/>
      <c r="EQ53" s="77"/>
      <c r="ER53" s="77"/>
      <c r="ES53" s="52">
        <v>16</v>
      </c>
      <c r="ET53" s="46"/>
      <c r="EU53" s="46"/>
      <c r="EV53" s="46"/>
      <c r="EW53" s="46"/>
      <c r="EX53" s="46"/>
      <c r="EY53" s="46"/>
      <c r="EZ53" s="46"/>
      <c r="FA53" s="46"/>
      <c r="FB53" s="46"/>
      <c r="FC53" s="12"/>
      <c r="FD53" s="12"/>
      <c r="FE53" s="12"/>
      <c r="FF53" s="12"/>
      <c r="FG53" s="12"/>
      <c r="FH53" s="12"/>
      <c r="FI53" s="12"/>
      <c r="FJ53" s="12"/>
      <c r="FK53" s="49"/>
      <c r="FL53" s="49"/>
      <c r="FM53" s="49"/>
      <c r="FN53" s="49"/>
      <c r="FO53" s="77"/>
      <c r="FP53" s="77"/>
      <c r="FQ53" s="77"/>
      <c r="FR53" s="77"/>
      <c r="FS53" s="52"/>
      <c r="FT53" s="46"/>
      <c r="FU53" s="46"/>
      <c r="FV53" s="12"/>
      <c r="FW53" s="12"/>
      <c r="FX53" s="12"/>
      <c r="FY53" s="12"/>
      <c r="FZ53" s="12"/>
      <c r="GA53" s="12"/>
      <c r="GB53" s="12"/>
      <c r="GC53" s="49"/>
      <c r="GD53" s="49"/>
      <c r="GE53" s="15"/>
      <c r="GF53" s="15"/>
      <c r="GG53" s="15"/>
      <c r="GH53" s="15"/>
      <c r="GI53" s="52"/>
      <c r="GJ53" s="82"/>
      <c r="GK53" s="82"/>
      <c r="GL53" s="82"/>
      <c r="GM53" s="82"/>
      <c r="GN53" s="84"/>
      <c r="GO53" s="84"/>
      <c r="GP53" s="84"/>
      <c r="GQ53" s="84"/>
      <c r="GR53" s="84"/>
      <c r="GS53" s="84"/>
      <c r="GT53" s="53">
        <f t="shared" si="82"/>
        <v>212</v>
      </c>
    </row>
    <row r="54" spans="1:202" ht="15.75" thickBot="1" x14ac:dyDescent="0.3">
      <c r="A54" s="67" t="s">
        <v>58</v>
      </c>
      <c r="B54" s="68" t="s">
        <v>59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46" t="s">
        <v>21</v>
      </c>
      <c r="U54" s="46" t="s">
        <v>21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69"/>
      <c r="AS54" s="69"/>
      <c r="AT54" s="46" t="s">
        <v>21</v>
      </c>
      <c r="AU54" s="46" t="s">
        <v>21</v>
      </c>
      <c r="AV54" s="46" t="s">
        <v>21</v>
      </c>
      <c r="AW54" s="46" t="s">
        <v>21</v>
      </c>
      <c r="AX54" s="46" t="s">
        <v>21</v>
      </c>
      <c r="AY54" s="46" t="s">
        <v>21</v>
      </c>
      <c r="AZ54" s="46" t="s">
        <v>21</v>
      </c>
      <c r="BA54" s="46" t="s">
        <v>21</v>
      </c>
      <c r="BB54" s="46" t="s">
        <v>21</v>
      </c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52"/>
      <c r="BT54" s="46" t="s">
        <v>21</v>
      </c>
      <c r="BU54" s="46" t="s">
        <v>21</v>
      </c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49"/>
      <c r="CK54" s="49"/>
      <c r="CL54" s="49"/>
      <c r="CM54" s="49"/>
      <c r="CN54" s="49"/>
      <c r="CO54" s="49"/>
      <c r="CP54" s="49"/>
      <c r="CQ54" s="50"/>
      <c r="CR54" s="50"/>
      <c r="CS54" s="52"/>
      <c r="CT54" s="46"/>
      <c r="CU54" s="46"/>
      <c r="CV54" s="46"/>
      <c r="CW54" s="46"/>
      <c r="CX54" s="46"/>
      <c r="CY54" s="46"/>
      <c r="CZ54" s="46"/>
      <c r="DA54" s="46"/>
      <c r="DB54" s="46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50">
        <v>36</v>
      </c>
      <c r="DN54" s="50">
        <v>36</v>
      </c>
      <c r="DO54" s="50">
        <v>36</v>
      </c>
      <c r="DP54" s="50"/>
      <c r="DQ54" s="50"/>
      <c r="DR54" s="50"/>
      <c r="DS54" s="52"/>
      <c r="DT54" s="46"/>
      <c r="DU54" s="46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49"/>
      <c r="EL54" s="51"/>
      <c r="EM54" s="51"/>
      <c r="EN54" s="51"/>
      <c r="EO54" s="77"/>
      <c r="EP54" s="77"/>
      <c r="EQ54" s="77"/>
      <c r="ER54" s="77"/>
      <c r="ES54" s="52"/>
      <c r="ET54" s="46"/>
      <c r="EU54" s="46"/>
      <c r="EV54" s="46"/>
      <c r="EW54" s="46"/>
      <c r="EX54" s="46"/>
      <c r="EY54" s="46"/>
      <c r="EZ54" s="46"/>
      <c r="FA54" s="46"/>
      <c r="FB54" s="46"/>
      <c r="FC54" s="12"/>
      <c r="FD54" s="12"/>
      <c r="FE54" s="12"/>
      <c r="FF54" s="12"/>
      <c r="FG54" s="12"/>
      <c r="FH54" s="12"/>
      <c r="FI54" s="12"/>
      <c r="FJ54" s="12"/>
      <c r="FK54" s="49"/>
      <c r="FL54" s="49"/>
      <c r="FM54" s="49"/>
      <c r="FN54" s="49"/>
      <c r="FO54" s="77"/>
      <c r="FP54" s="77"/>
      <c r="FQ54" s="77"/>
      <c r="FR54" s="77"/>
      <c r="FS54" s="52"/>
      <c r="FT54" s="46"/>
      <c r="FU54" s="46"/>
      <c r="FV54" s="12"/>
      <c r="FW54" s="12"/>
      <c r="FX54" s="12"/>
      <c r="FY54" s="12"/>
      <c r="FZ54" s="12"/>
      <c r="GA54" s="12"/>
      <c r="GB54" s="12"/>
      <c r="GC54" s="49"/>
      <c r="GD54" s="49"/>
      <c r="GE54" s="15"/>
      <c r="GF54" s="15"/>
      <c r="GG54" s="15"/>
      <c r="GH54" s="15"/>
      <c r="GI54" s="52"/>
      <c r="GJ54" s="82"/>
      <c r="GK54" s="82"/>
      <c r="GL54" s="82"/>
      <c r="GM54" s="82"/>
      <c r="GN54" s="84"/>
      <c r="GO54" s="84"/>
      <c r="GP54" s="84"/>
      <c r="GQ54" s="84"/>
      <c r="GR54" s="84"/>
      <c r="GS54" s="84"/>
      <c r="GT54" s="53">
        <f t="shared" si="82"/>
        <v>108</v>
      </c>
    </row>
    <row r="55" spans="1:202" ht="26.25" thickBot="1" x14ac:dyDescent="0.3">
      <c r="A55" s="67" t="s">
        <v>60</v>
      </c>
      <c r="B55" s="68" t="s">
        <v>63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46" t="s">
        <v>21</v>
      </c>
      <c r="U55" s="46" t="s">
        <v>21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69"/>
      <c r="AS55" s="69"/>
      <c r="AT55" s="46" t="s">
        <v>21</v>
      </c>
      <c r="AU55" s="46" t="s">
        <v>21</v>
      </c>
      <c r="AV55" s="46" t="s">
        <v>21</v>
      </c>
      <c r="AW55" s="46" t="s">
        <v>21</v>
      </c>
      <c r="AX55" s="46" t="s">
        <v>21</v>
      </c>
      <c r="AY55" s="46" t="s">
        <v>21</v>
      </c>
      <c r="AZ55" s="46" t="s">
        <v>21</v>
      </c>
      <c r="BA55" s="46" t="s">
        <v>21</v>
      </c>
      <c r="BB55" s="46" t="s">
        <v>21</v>
      </c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52"/>
      <c r="BT55" s="46" t="s">
        <v>21</v>
      </c>
      <c r="BU55" s="46" t="s">
        <v>21</v>
      </c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49"/>
      <c r="CK55" s="49"/>
      <c r="CL55" s="49"/>
      <c r="CM55" s="49"/>
      <c r="CN55" s="49"/>
      <c r="CO55" s="49"/>
      <c r="CP55" s="49"/>
      <c r="CQ55" s="50"/>
      <c r="CR55" s="50"/>
      <c r="CS55" s="52"/>
      <c r="CT55" s="46"/>
      <c r="CU55" s="46"/>
      <c r="CV55" s="46"/>
      <c r="CW55" s="46"/>
      <c r="CX55" s="46"/>
      <c r="CY55" s="46"/>
      <c r="CZ55" s="46"/>
      <c r="DA55" s="46"/>
      <c r="DB55" s="46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50"/>
      <c r="DN55" s="50"/>
      <c r="DO55" s="50"/>
      <c r="DP55" s="50"/>
      <c r="DQ55" s="50"/>
      <c r="DR55" s="50"/>
      <c r="DS55" s="52"/>
      <c r="DT55" s="46"/>
      <c r="DU55" s="46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49"/>
      <c r="EL55" s="51"/>
      <c r="EM55" s="51"/>
      <c r="EN55" s="51"/>
      <c r="EO55" s="77">
        <v>36</v>
      </c>
      <c r="EP55" s="77">
        <v>36</v>
      </c>
      <c r="EQ55" s="77">
        <v>36</v>
      </c>
      <c r="ER55" s="77"/>
      <c r="ES55" s="52"/>
      <c r="ET55" s="46"/>
      <c r="EU55" s="46"/>
      <c r="EV55" s="46"/>
      <c r="EW55" s="46"/>
      <c r="EX55" s="46"/>
      <c r="EY55" s="46"/>
      <c r="EZ55" s="46"/>
      <c r="FA55" s="46"/>
      <c r="FB55" s="46"/>
      <c r="FC55" s="12"/>
      <c r="FD55" s="12"/>
      <c r="FE55" s="12"/>
      <c r="FF55" s="12"/>
      <c r="FG55" s="12"/>
      <c r="FH55" s="12"/>
      <c r="FI55" s="12"/>
      <c r="FJ55" s="12"/>
      <c r="FK55" s="49"/>
      <c r="FL55" s="49"/>
      <c r="FM55" s="49"/>
      <c r="FN55" s="49"/>
      <c r="FO55" s="77"/>
      <c r="FP55" s="77"/>
      <c r="FQ55" s="77"/>
      <c r="FR55" s="77"/>
      <c r="FS55" s="52"/>
      <c r="FT55" s="46"/>
      <c r="FU55" s="46"/>
      <c r="FV55" s="12"/>
      <c r="FW55" s="12"/>
      <c r="FX55" s="12"/>
      <c r="FY55" s="12"/>
      <c r="FZ55" s="12"/>
      <c r="GA55" s="12"/>
      <c r="GB55" s="12"/>
      <c r="GC55" s="49"/>
      <c r="GD55" s="49"/>
      <c r="GE55" s="15"/>
      <c r="GF55" s="15"/>
      <c r="GG55" s="15"/>
      <c r="GH55" s="15"/>
      <c r="GI55" s="52"/>
      <c r="GJ55" s="82"/>
      <c r="GK55" s="82"/>
      <c r="GL55" s="82"/>
      <c r="GM55" s="82"/>
      <c r="GN55" s="84"/>
      <c r="GO55" s="84"/>
      <c r="GP55" s="84"/>
      <c r="GQ55" s="84"/>
      <c r="GR55" s="84"/>
      <c r="GS55" s="84"/>
      <c r="GT55" s="53">
        <f t="shared" si="82"/>
        <v>108</v>
      </c>
    </row>
    <row r="56" spans="1:202" ht="64.5" thickBot="1" x14ac:dyDescent="0.3">
      <c r="A56" s="87" t="s">
        <v>114</v>
      </c>
      <c r="B56" s="88" t="s">
        <v>146</v>
      </c>
      <c r="C56" s="89">
        <f>SUM(C57:C59)</f>
        <v>0</v>
      </c>
      <c r="D56" s="89">
        <f t="shared" ref="D56:BO56" si="83">SUM(D57:D59)</f>
        <v>0</v>
      </c>
      <c r="E56" s="89">
        <f t="shared" si="83"/>
        <v>0</v>
      </c>
      <c r="F56" s="89">
        <f t="shared" si="83"/>
        <v>0</v>
      </c>
      <c r="G56" s="89">
        <f t="shared" si="83"/>
        <v>0</v>
      </c>
      <c r="H56" s="89">
        <f t="shared" si="83"/>
        <v>0</v>
      </c>
      <c r="I56" s="89">
        <f t="shared" si="83"/>
        <v>0</v>
      </c>
      <c r="J56" s="89">
        <f t="shared" si="83"/>
        <v>0</v>
      </c>
      <c r="K56" s="89">
        <f t="shared" si="83"/>
        <v>0</v>
      </c>
      <c r="L56" s="89">
        <f t="shared" si="83"/>
        <v>0</v>
      </c>
      <c r="M56" s="89">
        <f t="shared" si="83"/>
        <v>0</v>
      </c>
      <c r="N56" s="89">
        <f t="shared" si="83"/>
        <v>0</v>
      </c>
      <c r="O56" s="89">
        <f t="shared" si="83"/>
        <v>0</v>
      </c>
      <c r="P56" s="89">
        <f t="shared" si="83"/>
        <v>0</v>
      </c>
      <c r="Q56" s="89">
        <f t="shared" si="83"/>
        <v>0</v>
      </c>
      <c r="R56" s="89">
        <f t="shared" si="83"/>
        <v>0</v>
      </c>
      <c r="S56" s="89">
        <f t="shared" si="83"/>
        <v>0</v>
      </c>
      <c r="T56" s="89">
        <f t="shared" si="83"/>
        <v>0</v>
      </c>
      <c r="U56" s="89">
        <f t="shared" si="83"/>
        <v>0</v>
      </c>
      <c r="V56" s="89">
        <f t="shared" si="83"/>
        <v>0</v>
      </c>
      <c r="W56" s="89">
        <f t="shared" si="83"/>
        <v>0</v>
      </c>
      <c r="X56" s="89">
        <f t="shared" si="83"/>
        <v>0</v>
      </c>
      <c r="Y56" s="89">
        <f t="shared" si="83"/>
        <v>0</v>
      </c>
      <c r="Z56" s="89">
        <f t="shared" si="83"/>
        <v>0</v>
      </c>
      <c r="AA56" s="89">
        <f t="shared" si="83"/>
        <v>0</v>
      </c>
      <c r="AB56" s="89">
        <f t="shared" si="83"/>
        <v>0</v>
      </c>
      <c r="AC56" s="89">
        <f t="shared" si="83"/>
        <v>0</v>
      </c>
      <c r="AD56" s="89">
        <f t="shared" si="83"/>
        <v>0</v>
      </c>
      <c r="AE56" s="89">
        <f t="shared" si="83"/>
        <v>0</v>
      </c>
      <c r="AF56" s="89">
        <f t="shared" si="83"/>
        <v>0</v>
      </c>
      <c r="AG56" s="89">
        <f t="shared" si="83"/>
        <v>0</v>
      </c>
      <c r="AH56" s="89">
        <f t="shared" si="83"/>
        <v>0</v>
      </c>
      <c r="AI56" s="89">
        <f t="shared" si="83"/>
        <v>0</v>
      </c>
      <c r="AJ56" s="89">
        <f t="shared" si="83"/>
        <v>0</v>
      </c>
      <c r="AK56" s="89">
        <f t="shared" si="83"/>
        <v>0</v>
      </c>
      <c r="AL56" s="89">
        <f t="shared" si="83"/>
        <v>0</v>
      </c>
      <c r="AM56" s="89">
        <f t="shared" si="83"/>
        <v>0</v>
      </c>
      <c r="AN56" s="89">
        <f t="shared" si="83"/>
        <v>0</v>
      </c>
      <c r="AO56" s="89">
        <f t="shared" si="83"/>
        <v>0</v>
      </c>
      <c r="AP56" s="89">
        <f t="shared" si="83"/>
        <v>0</v>
      </c>
      <c r="AQ56" s="89">
        <f t="shared" si="83"/>
        <v>0</v>
      </c>
      <c r="AR56" s="89">
        <f t="shared" si="83"/>
        <v>0</v>
      </c>
      <c r="AS56" s="89">
        <f t="shared" si="83"/>
        <v>0</v>
      </c>
      <c r="AT56" s="89">
        <f t="shared" si="83"/>
        <v>0</v>
      </c>
      <c r="AU56" s="89">
        <f t="shared" si="83"/>
        <v>0</v>
      </c>
      <c r="AV56" s="89">
        <f t="shared" si="83"/>
        <v>0</v>
      </c>
      <c r="AW56" s="89">
        <f t="shared" si="83"/>
        <v>0</v>
      </c>
      <c r="AX56" s="89">
        <f t="shared" si="83"/>
        <v>0</v>
      </c>
      <c r="AY56" s="89">
        <f t="shared" si="83"/>
        <v>0</v>
      </c>
      <c r="AZ56" s="89">
        <f t="shared" si="83"/>
        <v>0</v>
      </c>
      <c r="BA56" s="89">
        <f t="shared" si="83"/>
        <v>0</v>
      </c>
      <c r="BB56" s="89">
        <f t="shared" si="83"/>
        <v>0</v>
      </c>
      <c r="BC56" s="89">
        <f t="shared" si="83"/>
        <v>0</v>
      </c>
      <c r="BD56" s="89">
        <f t="shared" si="83"/>
        <v>0</v>
      </c>
      <c r="BE56" s="89">
        <f t="shared" si="83"/>
        <v>0</v>
      </c>
      <c r="BF56" s="89">
        <f t="shared" si="83"/>
        <v>0</v>
      </c>
      <c r="BG56" s="89">
        <f t="shared" si="83"/>
        <v>0</v>
      </c>
      <c r="BH56" s="89">
        <f t="shared" si="83"/>
        <v>0</v>
      </c>
      <c r="BI56" s="89">
        <f t="shared" si="83"/>
        <v>0</v>
      </c>
      <c r="BJ56" s="89">
        <f t="shared" si="83"/>
        <v>0</v>
      </c>
      <c r="BK56" s="89">
        <f t="shared" si="83"/>
        <v>0</v>
      </c>
      <c r="BL56" s="89">
        <f t="shared" si="83"/>
        <v>0</v>
      </c>
      <c r="BM56" s="89">
        <f t="shared" si="83"/>
        <v>0</v>
      </c>
      <c r="BN56" s="89">
        <f t="shared" si="83"/>
        <v>0</v>
      </c>
      <c r="BO56" s="89">
        <f t="shared" si="83"/>
        <v>0</v>
      </c>
      <c r="BP56" s="89">
        <f t="shared" ref="BP56:EA56" si="84">SUM(BP57:BP59)</f>
        <v>0</v>
      </c>
      <c r="BQ56" s="89">
        <f t="shared" si="84"/>
        <v>0</v>
      </c>
      <c r="BR56" s="89">
        <f t="shared" si="84"/>
        <v>0</v>
      </c>
      <c r="BS56" s="89">
        <f t="shared" si="84"/>
        <v>0</v>
      </c>
      <c r="BT56" s="89">
        <f t="shared" si="84"/>
        <v>0</v>
      </c>
      <c r="BU56" s="89">
        <f t="shared" si="84"/>
        <v>0</v>
      </c>
      <c r="BV56" s="89">
        <f t="shared" si="84"/>
        <v>0</v>
      </c>
      <c r="BW56" s="89">
        <f t="shared" si="84"/>
        <v>0</v>
      </c>
      <c r="BX56" s="89">
        <f t="shared" si="84"/>
        <v>0</v>
      </c>
      <c r="BY56" s="89">
        <f t="shared" si="84"/>
        <v>0</v>
      </c>
      <c r="BZ56" s="89">
        <f t="shared" si="84"/>
        <v>0</v>
      </c>
      <c r="CA56" s="89">
        <f t="shared" si="84"/>
        <v>0</v>
      </c>
      <c r="CB56" s="89">
        <f t="shared" si="84"/>
        <v>0</v>
      </c>
      <c r="CC56" s="89">
        <f t="shared" si="84"/>
        <v>0</v>
      </c>
      <c r="CD56" s="89">
        <f t="shared" si="84"/>
        <v>0</v>
      </c>
      <c r="CE56" s="89">
        <f t="shared" si="84"/>
        <v>0</v>
      </c>
      <c r="CF56" s="89">
        <f t="shared" si="84"/>
        <v>0</v>
      </c>
      <c r="CG56" s="89">
        <f t="shared" si="84"/>
        <v>0</v>
      </c>
      <c r="CH56" s="89">
        <f t="shared" si="84"/>
        <v>0</v>
      </c>
      <c r="CI56" s="89">
        <f t="shared" si="84"/>
        <v>0</v>
      </c>
      <c r="CJ56" s="89">
        <f t="shared" si="84"/>
        <v>0</v>
      </c>
      <c r="CK56" s="89">
        <f t="shared" si="84"/>
        <v>0</v>
      </c>
      <c r="CL56" s="89">
        <f t="shared" si="84"/>
        <v>0</v>
      </c>
      <c r="CM56" s="89">
        <f t="shared" si="84"/>
        <v>0</v>
      </c>
      <c r="CN56" s="89">
        <f t="shared" si="84"/>
        <v>0</v>
      </c>
      <c r="CO56" s="89">
        <f t="shared" si="84"/>
        <v>0</v>
      </c>
      <c r="CP56" s="89">
        <f t="shared" si="84"/>
        <v>0</v>
      </c>
      <c r="CQ56" s="89">
        <f t="shared" si="84"/>
        <v>0</v>
      </c>
      <c r="CR56" s="89">
        <f t="shared" si="84"/>
        <v>0</v>
      </c>
      <c r="CS56" s="89">
        <f t="shared" si="84"/>
        <v>0</v>
      </c>
      <c r="CT56" s="89">
        <f t="shared" si="84"/>
        <v>0</v>
      </c>
      <c r="CU56" s="89">
        <f t="shared" si="84"/>
        <v>0</v>
      </c>
      <c r="CV56" s="89">
        <f t="shared" si="84"/>
        <v>0</v>
      </c>
      <c r="CW56" s="89">
        <f t="shared" si="84"/>
        <v>0</v>
      </c>
      <c r="CX56" s="89">
        <f t="shared" si="84"/>
        <v>0</v>
      </c>
      <c r="CY56" s="89">
        <f t="shared" si="84"/>
        <v>0</v>
      </c>
      <c r="CZ56" s="89">
        <f t="shared" si="84"/>
        <v>0</v>
      </c>
      <c r="DA56" s="89">
        <f t="shared" si="84"/>
        <v>0</v>
      </c>
      <c r="DB56" s="89">
        <f t="shared" si="84"/>
        <v>0</v>
      </c>
      <c r="DC56" s="89">
        <f t="shared" si="84"/>
        <v>10</v>
      </c>
      <c r="DD56" s="89">
        <f t="shared" si="84"/>
        <v>10</v>
      </c>
      <c r="DE56" s="89">
        <f t="shared" si="84"/>
        <v>10</v>
      </c>
      <c r="DF56" s="89">
        <f t="shared" si="84"/>
        <v>10</v>
      </c>
      <c r="DG56" s="89">
        <f t="shared" si="84"/>
        <v>10</v>
      </c>
      <c r="DH56" s="89">
        <f t="shared" si="84"/>
        <v>10</v>
      </c>
      <c r="DI56" s="89">
        <f t="shared" si="84"/>
        <v>10</v>
      </c>
      <c r="DJ56" s="89">
        <f t="shared" si="84"/>
        <v>10</v>
      </c>
      <c r="DK56" s="89">
        <f t="shared" si="84"/>
        <v>10</v>
      </c>
      <c r="DL56" s="89">
        <f t="shared" si="84"/>
        <v>10</v>
      </c>
      <c r="DM56" s="89">
        <f t="shared" si="84"/>
        <v>0</v>
      </c>
      <c r="DN56" s="89">
        <f t="shared" si="84"/>
        <v>0</v>
      </c>
      <c r="DO56" s="89">
        <f t="shared" si="84"/>
        <v>0</v>
      </c>
      <c r="DP56" s="89">
        <f t="shared" si="84"/>
        <v>36</v>
      </c>
      <c r="DQ56" s="89">
        <f t="shared" si="84"/>
        <v>0</v>
      </c>
      <c r="DR56" s="89">
        <f t="shared" si="84"/>
        <v>0</v>
      </c>
      <c r="DS56" s="89">
        <f t="shared" si="84"/>
        <v>14</v>
      </c>
      <c r="DT56" s="89">
        <f t="shared" si="84"/>
        <v>0</v>
      </c>
      <c r="DU56" s="89">
        <f t="shared" si="84"/>
        <v>0</v>
      </c>
      <c r="DV56" s="89">
        <f t="shared" si="84"/>
        <v>0</v>
      </c>
      <c r="DW56" s="89">
        <f t="shared" si="84"/>
        <v>0</v>
      </c>
      <c r="DX56" s="89">
        <f t="shared" si="84"/>
        <v>0</v>
      </c>
      <c r="DY56" s="89">
        <f t="shared" si="84"/>
        <v>0</v>
      </c>
      <c r="DZ56" s="89">
        <f t="shared" si="84"/>
        <v>0</v>
      </c>
      <c r="EA56" s="89">
        <f t="shared" si="84"/>
        <v>0</v>
      </c>
      <c r="EB56" s="89">
        <f t="shared" ref="EB56:GM56" si="85">SUM(EB57:EB59)</f>
        <v>0</v>
      </c>
      <c r="EC56" s="89">
        <f t="shared" si="85"/>
        <v>0</v>
      </c>
      <c r="ED56" s="89">
        <f t="shared" si="85"/>
        <v>0</v>
      </c>
      <c r="EE56" s="89">
        <f t="shared" si="85"/>
        <v>0</v>
      </c>
      <c r="EF56" s="89">
        <f t="shared" si="85"/>
        <v>0</v>
      </c>
      <c r="EG56" s="89">
        <f t="shared" si="85"/>
        <v>0</v>
      </c>
      <c r="EH56" s="89">
        <f t="shared" si="85"/>
        <v>0</v>
      </c>
      <c r="EI56" s="89">
        <f t="shared" si="85"/>
        <v>0</v>
      </c>
      <c r="EJ56" s="89">
        <f t="shared" si="85"/>
        <v>0</v>
      </c>
      <c r="EK56" s="89">
        <f t="shared" si="85"/>
        <v>0</v>
      </c>
      <c r="EL56" s="89">
        <f t="shared" si="85"/>
        <v>0</v>
      </c>
      <c r="EM56" s="89">
        <f t="shared" si="85"/>
        <v>0</v>
      </c>
      <c r="EN56" s="89">
        <f t="shared" si="85"/>
        <v>0</v>
      </c>
      <c r="EO56" s="89">
        <f t="shared" si="85"/>
        <v>0</v>
      </c>
      <c r="EP56" s="89">
        <f t="shared" si="85"/>
        <v>0</v>
      </c>
      <c r="EQ56" s="89">
        <f t="shared" si="85"/>
        <v>0</v>
      </c>
      <c r="ER56" s="89">
        <f t="shared" si="85"/>
        <v>36</v>
      </c>
      <c r="ES56" s="89">
        <v>10</v>
      </c>
      <c r="ET56" s="89">
        <f t="shared" si="85"/>
        <v>0</v>
      </c>
      <c r="EU56" s="89">
        <f t="shared" si="85"/>
        <v>0</v>
      </c>
      <c r="EV56" s="89">
        <f t="shared" si="85"/>
        <v>0</v>
      </c>
      <c r="EW56" s="89">
        <f t="shared" si="85"/>
        <v>0</v>
      </c>
      <c r="EX56" s="89">
        <f t="shared" si="85"/>
        <v>0</v>
      </c>
      <c r="EY56" s="89">
        <f t="shared" si="85"/>
        <v>0</v>
      </c>
      <c r="EZ56" s="89">
        <f t="shared" si="85"/>
        <v>0</v>
      </c>
      <c r="FA56" s="89">
        <f t="shared" si="85"/>
        <v>0</v>
      </c>
      <c r="FB56" s="89">
        <f t="shared" si="85"/>
        <v>0</v>
      </c>
      <c r="FC56" s="89">
        <f t="shared" si="85"/>
        <v>0</v>
      </c>
      <c r="FD56" s="89">
        <f t="shared" si="85"/>
        <v>0</v>
      </c>
      <c r="FE56" s="89">
        <f t="shared" si="85"/>
        <v>0</v>
      </c>
      <c r="FF56" s="89">
        <f t="shared" si="85"/>
        <v>0</v>
      </c>
      <c r="FG56" s="89">
        <f t="shared" si="85"/>
        <v>0</v>
      </c>
      <c r="FH56" s="89">
        <f t="shared" si="85"/>
        <v>0</v>
      </c>
      <c r="FI56" s="89">
        <f t="shared" si="85"/>
        <v>0</v>
      </c>
      <c r="FJ56" s="89">
        <f t="shared" si="85"/>
        <v>0</v>
      </c>
      <c r="FK56" s="89">
        <f t="shared" si="85"/>
        <v>0</v>
      </c>
      <c r="FL56" s="89">
        <f t="shared" si="85"/>
        <v>0</v>
      </c>
      <c r="FM56" s="89">
        <f t="shared" si="85"/>
        <v>0</v>
      </c>
      <c r="FN56" s="89">
        <f t="shared" si="85"/>
        <v>0</v>
      </c>
      <c r="FO56" s="89">
        <f t="shared" si="85"/>
        <v>0</v>
      </c>
      <c r="FP56" s="89">
        <f t="shared" si="85"/>
        <v>0</v>
      </c>
      <c r="FQ56" s="89">
        <f t="shared" si="85"/>
        <v>0</v>
      </c>
      <c r="FR56" s="89">
        <f t="shared" si="85"/>
        <v>0</v>
      </c>
      <c r="FS56" s="89">
        <f t="shared" si="85"/>
        <v>0</v>
      </c>
      <c r="FT56" s="89">
        <f t="shared" si="85"/>
        <v>0</v>
      </c>
      <c r="FU56" s="89">
        <f t="shared" si="85"/>
        <v>0</v>
      </c>
      <c r="FV56" s="89">
        <f t="shared" si="85"/>
        <v>0</v>
      </c>
      <c r="FW56" s="89">
        <f t="shared" si="85"/>
        <v>0</v>
      </c>
      <c r="FX56" s="89">
        <f t="shared" si="85"/>
        <v>0</v>
      </c>
      <c r="FY56" s="89">
        <f t="shared" si="85"/>
        <v>0</v>
      </c>
      <c r="FZ56" s="89">
        <f t="shared" si="85"/>
        <v>0</v>
      </c>
      <c r="GA56" s="89">
        <f t="shared" si="85"/>
        <v>0</v>
      </c>
      <c r="GB56" s="89">
        <f t="shared" si="85"/>
        <v>0</v>
      </c>
      <c r="GC56" s="89">
        <f t="shared" si="85"/>
        <v>0</v>
      </c>
      <c r="GD56" s="89">
        <f t="shared" si="85"/>
        <v>0</v>
      </c>
      <c r="GE56" s="89">
        <f t="shared" si="85"/>
        <v>0</v>
      </c>
      <c r="GF56" s="89">
        <f t="shared" si="85"/>
        <v>0</v>
      </c>
      <c r="GG56" s="89">
        <f t="shared" si="85"/>
        <v>0</v>
      </c>
      <c r="GH56" s="89">
        <f t="shared" si="85"/>
        <v>0</v>
      </c>
      <c r="GI56" s="89">
        <f t="shared" si="85"/>
        <v>0</v>
      </c>
      <c r="GJ56" s="89">
        <f t="shared" si="85"/>
        <v>0</v>
      </c>
      <c r="GK56" s="89">
        <f t="shared" si="85"/>
        <v>0</v>
      </c>
      <c r="GL56" s="89">
        <f t="shared" si="85"/>
        <v>0</v>
      </c>
      <c r="GM56" s="89">
        <f t="shared" si="85"/>
        <v>0</v>
      </c>
      <c r="GN56" s="89">
        <f t="shared" ref="GN56:GS56" si="86">SUM(GN57:GN59)</f>
        <v>0</v>
      </c>
      <c r="GO56" s="89">
        <f t="shared" si="86"/>
        <v>0</v>
      </c>
      <c r="GP56" s="89">
        <f t="shared" si="86"/>
        <v>0</v>
      </c>
      <c r="GQ56" s="89">
        <f t="shared" si="86"/>
        <v>0</v>
      </c>
      <c r="GR56" s="89">
        <f t="shared" si="86"/>
        <v>0</v>
      </c>
      <c r="GS56" s="89">
        <f t="shared" si="86"/>
        <v>0</v>
      </c>
      <c r="GT56" s="89">
        <f>SUM(GT57:GT59)+ES56</f>
        <v>196</v>
      </c>
    </row>
    <row r="57" spans="1:202" ht="64.5" thickBot="1" x14ac:dyDescent="0.3">
      <c r="A57" s="67" t="s">
        <v>147</v>
      </c>
      <c r="B57" s="68" t="s">
        <v>146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46" t="s">
        <v>21</v>
      </c>
      <c r="U57" s="46" t="s">
        <v>21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69"/>
      <c r="AS57" s="69"/>
      <c r="AT57" s="46" t="s">
        <v>21</v>
      </c>
      <c r="AU57" s="46" t="s">
        <v>21</v>
      </c>
      <c r="AV57" s="46" t="s">
        <v>21</v>
      </c>
      <c r="AW57" s="46" t="s">
        <v>21</v>
      </c>
      <c r="AX57" s="46" t="s">
        <v>21</v>
      </c>
      <c r="AY57" s="46" t="s">
        <v>21</v>
      </c>
      <c r="AZ57" s="46" t="s">
        <v>21</v>
      </c>
      <c r="BA57" s="46" t="s">
        <v>21</v>
      </c>
      <c r="BB57" s="46" t="s">
        <v>21</v>
      </c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52"/>
      <c r="BT57" s="46" t="s">
        <v>21</v>
      </c>
      <c r="BU57" s="46" t="s">
        <v>21</v>
      </c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49"/>
      <c r="CK57" s="49"/>
      <c r="CL57" s="49"/>
      <c r="CM57" s="49"/>
      <c r="CN57" s="49"/>
      <c r="CO57" s="49"/>
      <c r="CP57" s="49"/>
      <c r="CQ57" s="50"/>
      <c r="CR57" s="50"/>
      <c r="CS57" s="52"/>
      <c r="CT57" s="46"/>
      <c r="CU57" s="46"/>
      <c r="CV57" s="46"/>
      <c r="CW57" s="46"/>
      <c r="CX57" s="46"/>
      <c r="CY57" s="46"/>
      <c r="CZ57" s="46"/>
      <c r="DA57" s="46"/>
      <c r="DB57" s="46"/>
      <c r="DC57" s="12">
        <v>10</v>
      </c>
      <c r="DD57" s="12">
        <v>10</v>
      </c>
      <c r="DE57" s="12">
        <v>10</v>
      </c>
      <c r="DF57" s="12">
        <v>10</v>
      </c>
      <c r="DG57" s="12">
        <v>10</v>
      </c>
      <c r="DH57" s="12">
        <v>10</v>
      </c>
      <c r="DI57" s="12">
        <v>10</v>
      </c>
      <c r="DJ57" s="12">
        <v>10</v>
      </c>
      <c r="DK57" s="12">
        <v>10</v>
      </c>
      <c r="DL57" s="12">
        <v>10</v>
      </c>
      <c r="DM57" s="50"/>
      <c r="DN57" s="50"/>
      <c r="DO57" s="50"/>
      <c r="DP57" s="50"/>
      <c r="DQ57" s="50"/>
      <c r="DR57" s="50"/>
      <c r="DS57" s="52">
        <v>14</v>
      </c>
      <c r="DT57" s="46"/>
      <c r="DU57" s="46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49"/>
      <c r="EL57" s="51"/>
      <c r="EM57" s="51"/>
      <c r="EN57" s="51"/>
      <c r="EO57" s="77"/>
      <c r="EP57" s="77"/>
      <c r="EQ57" s="77"/>
      <c r="ER57" s="77"/>
      <c r="ES57" s="52"/>
      <c r="ET57" s="46"/>
      <c r="EU57" s="46"/>
      <c r="EV57" s="46"/>
      <c r="EW57" s="46"/>
      <c r="EX57" s="46"/>
      <c r="EY57" s="46"/>
      <c r="EZ57" s="46"/>
      <c r="FA57" s="46"/>
      <c r="FB57" s="46"/>
      <c r="FC57" s="12"/>
      <c r="FD57" s="12"/>
      <c r="FE57" s="12"/>
      <c r="FF57" s="12"/>
      <c r="FG57" s="12"/>
      <c r="FH57" s="12"/>
      <c r="FI57" s="12"/>
      <c r="FJ57" s="12"/>
      <c r="FK57" s="49"/>
      <c r="FL57" s="49"/>
      <c r="FM57" s="49"/>
      <c r="FN57" s="49"/>
      <c r="FO57" s="77"/>
      <c r="FP57" s="77"/>
      <c r="FQ57" s="77"/>
      <c r="FR57" s="77"/>
      <c r="FS57" s="52"/>
      <c r="FT57" s="46"/>
      <c r="FU57" s="46"/>
      <c r="FV57" s="12"/>
      <c r="FW57" s="12"/>
      <c r="FX57" s="12"/>
      <c r="FY57" s="12"/>
      <c r="FZ57" s="12"/>
      <c r="GA57" s="12"/>
      <c r="GB57" s="12"/>
      <c r="GC57" s="49"/>
      <c r="GD57" s="49"/>
      <c r="GE57" s="15"/>
      <c r="GF57" s="15"/>
      <c r="GG57" s="15"/>
      <c r="GH57" s="15"/>
      <c r="GI57" s="52"/>
      <c r="GJ57" s="82"/>
      <c r="GK57" s="82"/>
      <c r="GL57" s="82"/>
      <c r="GM57" s="82"/>
      <c r="GN57" s="84"/>
      <c r="GO57" s="84"/>
      <c r="GP57" s="84"/>
      <c r="GQ57" s="84"/>
      <c r="GR57" s="84"/>
      <c r="GS57" s="84"/>
      <c r="GT57" s="53">
        <f t="shared" si="82"/>
        <v>114</v>
      </c>
    </row>
    <row r="58" spans="1:202" ht="15.75" thickBot="1" x14ac:dyDescent="0.3">
      <c r="A58" s="67" t="s">
        <v>61</v>
      </c>
      <c r="B58" s="68" t="s">
        <v>59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46" t="s">
        <v>21</v>
      </c>
      <c r="U58" s="46" t="s">
        <v>21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69"/>
      <c r="AS58" s="69"/>
      <c r="AT58" s="46" t="s">
        <v>21</v>
      </c>
      <c r="AU58" s="46" t="s">
        <v>21</v>
      </c>
      <c r="AV58" s="46" t="s">
        <v>21</v>
      </c>
      <c r="AW58" s="46" t="s">
        <v>21</v>
      </c>
      <c r="AX58" s="46" t="s">
        <v>21</v>
      </c>
      <c r="AY58" s="46" t="s">
        <v>21</v>
      </c>
      <c r="AZ58" s="46" t="s">
        <v>21</v>
      </c>
      <c r="BA58" s="46" t="s">
        <v>21</v>
      </c>
      <c r="BB58" s="46" t="s">
        <v>21</v>
      </c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52"/>
      <c r="BT58" s="46" t="s">
        <v>21</v>
      </c>
      <c r="BU58" s="46" t="s">
        <v>21</v>
      </c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49"/>
      <c r="CK58" s="49"/>
      <c r="CL58" s="49"/>
      <c r="CM58" s="49"/>
      <c r="CN58" s="49"/>
      <c r="CO58" s="49"/>
      <c r="CP58" s="49"/>
      <c r="CQ58" s="50"/>
      <c r="CR58" s="50"/>
      <c r="CS58" s="52"/>
      <c r="CT58" s="46"/>
      <c r="CU58" s="46"/>
      <c r="CV58" s="46"/>
      <c r="CW58" s="46"/>
      <c r="CX58" s="46"/>
      <c r="CY58" s="46"/>
      <c r="CZ58" s="46"/>
      <c r="DA58" s="46"/>
      <c r="DB58" s="46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50"/>
      <c r="DN58" s="50"/>
      <c r="DO58" s="50"/>
      <c r="DP58" s="50">
        <v>36</v>
      </c>
      <c r="DQ58" s="50"/>
      <c r="DR58" s="50"/>
      <c r="DS58" s="52"/>
      <c r="DT58" s="46"/>
      <c r="DU58" s="46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49"/>
      <c r="EL58" s="51"/>
      <c r="EM58" s="51"/>
      <c r="EN58" s="51"/>
      <c r="EO58" s="77"/>
      <c r="EP58" s="77"/>
      <c r="EQ58" s="77"/>
      <c r="ER58" s="77"/>
      <c r="ES58" s="52"/>
      <c r="ET58" s="46"/>
      <c r="EU58" s="46"/>
      <c r="EV58" s="46"/>
      <c r="EW58" s="46"/>
      <c r="EX58" s="46"/>
      <c r="EY58" s="46"/>
      <c r="EZ58" s="46"/>
      <c r="FA58" s="46"/>
      <c r="FB58" s="46"/>
      <c r="FC58" s="12"/>
      <c r="FD58" s="12"/>
      <c r="FE58" s="12"/>
      <c r="FF58" s="12"/>
      <c r="FG58" s="12"/>
      <c r="FH58" s="12"/>
      <c r="FI58" s="12"/>
      <c r="FJ58" s="12"/>
      <c r="FK58" s="49"/>
      <c r="FL58" s="49"/>
      <c r="FM58" s="49"/>
      <c r="FN58" s="49"/>
      <c r="FO58" s="77"/>
      <c r="FP58" s="77"/>
      <c r="FQ58" s="77"/>
      <c r="FR58" s="77"/>
      <c r="FS58" s="52"/>
      <c r="FT58" s="46"/>
      <c r="FU58" s="46"/>
      <c r="FV58" s="12"/>
      <c r="FW58" s="12"/>
      <c r="FX58" s="12"/>
      <c r="FY58" s="12"/>
      <c r="FZ58" s="12"/>
      <c r="GA58" s="12"/>
      <c r="GB58" s="12"/>
      <c r="GC58" s="49"/>
      <c r="GD58" s="49"/>
      <c r="GE58" s="15"/>
      <c r="GF58" s="15"/>
      <c r="GG58" s="15"/>
      <c r="GH58" s="15"/>
      <c r="GI58" s="52"/>
      <c r="GJ58" s="82"/>
      <c r="GK58" s="82"/>
      <c r="GL58" s="82"/>
      <c r="GM58" s="82"/>
      <c r="GN58" s="84"/>
      <c r="GO58" s="84"/>
      <c r="GP58" s="84"/>
      <c r="GQ58" s="84"/>
      <c r="GR58" s="84"/>
      <c r="GS58" s="84"/>
      <c r="GT58" s="53">
        <f t="shared" si="82"/>
        <v>36</v>
      </c>
    </row>
    <row r="59" spans="1:202" ht="26.25" thickBot="1" x14ac:dyDescent="0.3">
      <c r="A59" s="67" t="s">
        <v>62</v>
      </c>
      <c r="B59" s="68" t="s">
        <v>63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46" t="s">
        <v>21</v>
      </c>
      <c r="U59" s="46" t="s">
        <v>21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69"/>
      <c r="AS59" s="69"/>
      <c r="AT59" s="46" t="s">
        <v>21</v>
      </c>
      <c r="AU59" s="46" t="s">
        <v>21</v>
      </c>
      <c r="AV59" s="46" t="s">
        <v>21</v>
      </c>
      <c r="AW59" s="46" t="s">
        <v>21</v>
      </c>
      <c r="AX59" s="46" t="s">
        <v>21</v>
      </c>
      <c r="AY59" s="46" t="s">
        <v>21</v>
      </c>
      <c r="AZ59" s="46" t="s">
        <v>21</v>
      </c>
      <c r="BA59" s="46" t="s">
        <v>21</v>
      </c>
      <c r="BB59" s="46" t="s">
        <v>21</v>
      </c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52"/>
      <c r="BT59" s="46" t="s">
        <v>21</v>
      </c>
      <c r="BU59" s="46" t="s">
        <v>21</v>
      </c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49"/>
      <c r="CK59" s="49"/>
      <c r="CL59" s="49"/>
      <c r="CM59" s="49"/>
      <c r="CN59" s="49"/>
      <c r="CO59" s="49"/>
      <c r="CP59" s="49"/>
      <c r="CQ59" s="50"/>
      <c r="CR59" s="50"/>
      <c r="CS59" s="52"/>
      <c r="CT59" s="46"/>
      <c r="CU59" s="46"/>
      <c r="CV59" s="46"/>
      <c r="CW59" s="46"/>
      <c r="CX59" s="46"/>
      <c r="CY59" s="46"/>
      <c r="CZ59" s="46"/>
      <c r="DA59" s="46"/>
      <c r="DB59" s="46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50"/>
      <c r="DN59" s="50"/>
      <c r="DO59" s="50"/>
      <c r="DP59" s="50"/>
      <c r="DQ59" s="50"/>
      <c r="DR59" s="50"/>
      <c r="DS59" s="52"/>
      <c r="DT59" s="46"/>
      <c r="DU59" s="46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49"/>
      <c r="EL59" s="51"/>
      <c r="EM59" s="51"/>
      <c r="EN59" s="51"/>
      <c r="EO59" s="77"/>
      <c r="EP59" s="77"/>
      <c r="EQ59" s="77"/>
      <c r="ER59" s="77">
        <v>36</v>
      </c>
      <c r="ES59" s="52"/>
      <c r="ET59" s="46"/>
      <c r="EU59" s="46"/>
      <c r="EV59" s="46"/>
      <c r="EW59" s="46"/>
      <c r="EX59" s="46"/>
      <c r="EY59" s="46"/>
      <c r="EZ59" s="46"/>
      <c r="FA59" s="46"/>
      <c r="FB59" s="46"/>
      <c r="FC59" s="12"/>
      <c r="FD59" s="12"/>
      <c r="FE59" s="12"/>
      <c r="FF59" s="12"/>
      <c r="FG59" s="12"/>
      <c r="FH59" s="12"/>
      <c r="FI59" s="12"/>
      <c r="FJ59" s="12"/>
      <c r="FK59" s="49"/>
      <c r="FL59" s="49"/>
      <c r="FM59" s="49"/>
      <c r="FN59" s="49"/>
      <c r="FO59" s="77"/>
      <c r="FP59" s="77"/>
      <c r="FQ59" s="77"/>
      <c r="FR59" s="77"/>
      <c r="FS59" s="52"/>
      <c r="FT59" s="46"/>
      <c r="FU59" s="46"/>
      <c r="FV59" s="12"/>
      <c r="FW59" s="12"/>
      <c r="FX59" s="12"/>
      <c r="FY59" s="12"/>
      <c r="FZ59" s="12"/>
      <c r="GA59" s="12"/>
      <c r="GB59" s="12"/>
      <c r="GC59" s="49"/>
      <c r="GD59" s="49"/>
      <c r="GE59" s="15"/>
      <c r="GF59" s="15"/>
      <c r="GG59" s="15"/>
      <c r="GH59" s="15"/>
      <c r="GI59" s="52"/>
      <c r="GJ59" s="82"/>
      <c r="GK59" s="82"/>
      <c r="GL59" s="82"/>
      <c r="GM59" s="82"/>
      <c r="GN59" s="84"/>
      <c r="GO59" s="84"/>
      <c r="GP59" s="84"/>
      <c r="GQ59" s="84"/>
      <c r="GR59" s="84"/>
      <c r="GS59" s="84"/>
      <c r="GT59" s="53">
        <f>SUM(C58:GS58)</f>
        <v>36</v>
      </c>
    </row>
    <row r="60" spans="1:202" ht="39" thickBot="1" x14ac:dyDescent="0.3">
      <c r="A60" s="87" t="s">
        <v>64</v>
      </c>
      <c r="B60" s="88" t="s">
        <v>148</v>
      </c>
      <c r="C60" s="89">
        <f>SUM(C61:C63)</f>
        <v>0</v>
      </c>
      <c r="D60" s="89">
        <f t="shared" ref="D60:BO60" si="87">SUM(D61:D63)</f>
        <v>0</v>
      </c>
      <c r="E60" s="89">
        <f t="shared" si="87"/>
        <v>0</v>
      </c>
      <c r="F60" s="89">
        <f t="shared" si="87"/>
        <v>0</v>
      </c>
      <c r="G60" s="89">
        <f t="shared" si="87"/>
        <v>0</v>
      </c>
      <c r="H60" s="89">
        <f t="shared" si="87"/>
        <v>0</v>
      </c>
      <c r="I60" s="89">
        <f t="shared" si="87"/>
        <v>0</v>
      </c>
      <c r="J60" s="89">
        <f t="shared" si="87"/>
        <v>0</v>
      </c>
      <c r="K60" s="89">
        <f t="shared" si="87"/>
        <v>0</v>
      </c>
      <c r="L60" s="89">
        <f t="shared" si="87"/>
        <v>0</v>
      </c>
      <c r="M60" s="89">
        <f t="shared" si="87"/>
        <v>0</v>
      </c>
      <c r="N60" s="89">
        <f t="shared" si="87"/>
        <v>0</v>
      </c>
      <c r="O60" s="89">
        <f t="shared" si="87"/>
        <v>0</v>
      </c>
      <c r="P60" s="89">
        <f t="shared" si="87"/>
        <v>0</v>
      </c>
      <c r="Q60" s="89">
        <f t="shared" si="87"/>
        <v>0</v>
      </c>
      <c r="R60" s="89">
        <f t="shared" si="87"/>
        <v>0</v>
      </c>
      <c r="S60" s="89">
        <f t="shared" si="87"/>
        <v>0</v>
      </c>
      <c r="T60" s="89">
        <f t="shared" si="87"/>
        <v>0</v>
      </c>
      <c r="U60" s="89">
        <f t="shared" si="87"/>
        <v>0</v>
      </c>
      <c r="V60" s="89">
        <f t="shared" si="87"/>
        <v>0</v>
      </c>
      <c r="W60" s="89">
        <f t="shared" si="87"/>
        <v>0</v>
      </c>
      <c r="X60" s="89">
        <f t="shared" si="87"/>
        <v>0</v>
      </c>
      <c r="Y60" s="89">
        <f t="shared" si="87"/>
        <v>0</v>
      </c>
      <c r="Z60" s="89">
        <f t="shared" si="87"/>
        <v>0</v>
      </c>
      <c r="AA60" s="89">
        <f t="shared" si="87"/>
        <v>0</v>
      </c>
      <c r="AB60" s="89">
        <f t="shared" si="87"/>
        <v>0</v>
      </c>
      <c r="AC60" s="89">
        <f t="shared" si="87"/>
        <v>0</v>
      </c>
      <c r="AD60" s="89">
        <f t="shared" si="87"/>
        <v>0</v>
      </c>
      <c r="AE60" s="89">
        <f t="shared" si="87"/>
        <v>0</v>
      </c>
      <c r="AF60" s="89">
        <f t="shared" si="87"/>
        <v>0</v>
      </c>
      <c r="AG60" s="89">
        <f t="shared" si="87"/>
        <v>0</v>
      </c>
      <c r="AH60" s="89">
        <f t="shared" si="87"/>
        <v>0</v>
      </c>
      <c r="AI60" s="89">
        <f t="shared" si="87"/>
        <v>0</v>
      </c>
      <c r="AJ60" s="89">
        <f t="shared" si="87"/>
        <v>0</v>
      </c>
      <c r="AK60" s="89">
        <f t="shared" si="87"/>
        <v>0</v>
      </c>
      <c r="AL60" s="89">
        <f t="shared" si="87"/>
        <v>0</v>
      </c>
      <c r="AM60" s="89">
        <f t="shared" si="87"/>
        <v>0</v>
      </c>
      <c r="AN60" s="89">
        <f t="shared" si="87"/>
        <v>0</v>
      </c>
      <c r="AO60" s="89">
        <f t="shared" si="87"/>
        <v>0</v>
      </c>
      <c r="AP60" s="89">
        <f t="shared" si="87"/>
        <v>0</v>
      </c>
      <c r="AQ60" s="89">
        <f t="shared" si="87"/>
        <v>0</v>
      </c>
      <c r="AR60" s="89">
        <f t="shared" si="87"/>
        <v>0</v>
      </c>
      <c r="AS60" s="89">
        <f t="shared" si="87"/>
        <v>0</v>
      </c>
      <c r="AT60" s="89">
        <f t="shared" si="87"/>
        <v>0</v>
      </c>
      <c r="AU60" s="89">
        <f t="shared" si="87"/>
        <v>0</v>
      </c>
      <c r="AV60" s="89">
        <f t="shared" si="87"/>
        <v>0</v>
      </c>
      <c r="AW60" s="89">
        <f t="shared" si="87"/>
        <v>0</v>
      </c>
      <c r="AX60" s="89">
        <f t="shared" si="87"/>
        <v>0</v>
      </c>
      <c r="AY60" s="89">
        <f t="shared" si="87"/>
        <v>0</v>
      </c>
      <c r="AZ60" s="89">
        <f t="shared" si="87"/>
        <v>0</v>
      </c>
      <c r="BA60" s="89">
        <f t="shared" si="87"/>
        <v>0</v>
      </c>
      <c r="BB60" s="89">
        <f t="shared" si="87"/>
        <v>0</v>
      </c>
      <c r="BC60" s="89">
        <f t="shared" si="87"/>
        <v>0</v>
      </c>
      <c r="BD60" s="89">
        <f t="shared" si="87"/>
        <v>0</v>
      </c>
      <c r="BE60" s="89">
        <f t="shared" si="87"/>
        <v>0</v>
      </c>
      <c r="BF60" s="89">
        <f t="shared" si="87"/>
        <v>0</v>
      </c>
      <c r="BG60" s="89">
        <f t="shared" si="87"/>
        <v>0</v>
      </c>
      <c r="BH60" s="89">
        <f t="shared" si="87"/>
        <v>0</v>
      </c>
      <c r="BI60" s="89">
        <f t="shared" si="87"/>
        <v>0</v>
      </c>
      <c r="BJ60" s="89">
        <f t="shared" si="87"/>
        <v>0</v>
      </c>
      <c r="BK60" s="89">
        <f t="shared" si="87"/>
        <v>0</v>
      </c>
      <c r="BL60" s="89">
        <f t="shared" si="87"/>
        <v>0</v>
      </c>
      <c r="BM60" s="89">
        <f t="shared" si="87"/>
        <v>0</v>
      </c>
      <c r="BN60" s="89">
        <f t="shared" si="87"/>
        <v>0</v>
      </c>
      <c r="BO60" s="89">
        <f t="shared" si="87"/>
        <v>0</v>
      </c>
      <c r="BP60" s="89">
        <f t="shared" ref="BP60:EA60" si="88">SUM(BP61:BP63)</f>
        <v>0</v>
      </c>
      <c r="BQ60" s="89">
        <f t="shared" si="88"/>
        <v>0</v>
      </c>
      <c r="BR60" s="89">
        <f t="shared" si="88"/>
        <v>0</v>
      </c>
      <c r="BS60" s="89">
        <f t="shared" si="88"/>
        <v>0</v>
      </c>
      <c r="BT60" s="89">
        <f t="shared" si="88"/>
        <v>0</v>
      </c>
      <c r="BU60" s="89">
        <f t="shared" si="88"/>
        <v>0</v>
      </c>
      <c r="BV60" s="89">
        <f t="shared" si="88"/>
        <v>0</v>
      </c>
      <c r="BW60" s="89">
        <f t="shared" si="88"/>
        <v>0</v>
      </c>
      <c r="BX60" s="89">
        <f t="shared" si="88"/>
        <v>0</v>
      </c>
      <c r="BY60" s="89">
        <f t="shared" si="88"/>
        <v>0</v>
      </c>
      <c r="BZ60" s="89">
        <f t="shared" si="88"/>
        <v>0</v>
      </c>
      <c r="CA60" s="89">
        <f t="shared" si="88"/>
        <v>0</v>
      </c>
      <c r="CB60" s="89">
        <f t="shared" si="88"/>
        <v>0</v>
      </c>
      <c r="CC60" s="89">
        <f t="shared" si="88"/>
        <v>0</v>
      </c>
      <c r="CD60" s="89">
        <f t="shared" si="88"/>
        <v>0</v>
      </c>
      <c r="CE60" s="89">
        <f t="shared" si="88"/>
        <v>0</v>
      </c>
      <c r="CF60" s="89">
        <f t="shared" si="88"/>
        <v>0</v>
      </c>
      <c r="CG60" s="89">
        <f t="shared" si="88"/>
        <v>0</v>
      </c>
      <c r="CH60" s="89">
        <f t="shared" si="88"/>
        <v>0</v>
      </c>
      <c r="CI60" s="89">
        <f t="shared" si="88"/>
        <v>0</v>
      </c>
      <c r="CJ60" s="89">
        <f t="shared" si="88"/>
        <v>0</v>
      </c>
      <c r="CK60" s="89">
        <f t="shared" si="88"/>
        <v>0</v>
      </c>
      <c r="CL60" s="89">
        <f t="shared" si="88"/>
        <v>0</v>
      </c>
      <c r="CM60" s="89">
        <f t="shared" si="88"/>
        <v>0</v>
      </c>
      <c r="CN60" s="89">
        <f t="shared" si="88"/>
        <v>0</v>
      </c>
      <c r="CO60" s="89">
        <f t="shared" si="88"/>
        <v>0</v>
      </c>
      <c r="CP60" s="89">
        <f t="shared" si="88"/>
        <v>0</v>
      </c>
      <c r="CQ60" s="89">
        <f t="shared" si="88"/>
        <v>0</v>
      </c>
      <c r="CR60" s="89">
        <f t="shared" si="88"/>
        <v>0</v>
      </c>
      <c r="CS60" s="89">
        <f t="shared" si="88"/>
        <v>0</v>
      </c>
      <c r="CT60" s="89">
        <f t="shared" si="88"/>
        <v>0</v>
      </c>
      <c r="CU60" s="89">
        <f t="shared" si="88"/>
        <v>0</v>
      </c>
      <c r="CV60" s="89">
        <f t="shared" si="88"/>
        <v>0</v>
      </c>
      <c r="CW60" s="89">
        <f t="shared" si="88"/>
        <v>0</v>
      </c>
      <c r="CX60" s="89">
        <f t="shared" si="88"/>
        <v>0</v>
      </c>
      <c r="CY60" s="89">
        <f t="shared" si="88"/>
        <v>0</v>
      </c>
      <c r="CZ60" s="89">
        <f t="shared" si="88"/>
        <v>0</v>
      </c>
      <c r="DA60" s="89">
        <f t="shared" si="88"/>
        <v>0</v>
      </c>
      <c r="DB60" s="89">
        <f t="shared" si="88"/>
        <v>0</v>
      </c>
      <c r="DC60" s="89">
        <f t="shared" si="88"/>
        <v>0</v>
      </c>
      <c r="DD60" s="89">
        <f t="shared" si="88"/>
        <v>0</v>
      </c>
      <c r="DE60" s="89">
        <f t="shared" si="88"/>
        <v>0</v>
      </c>
      <c r="DF60" s="89">
        <f t="shared" si="88"/>
        <v>0</v>
      </c>
      <c r="DG60" s="89">
        <f t="shared" si="88"/>
        <v>0</v>
      </c>
      <c r="DH60" s="89">
        <f t="shared" si="88"/>
        <v>0</v>
      </c>
      <c r="DI60" s="89">
        <f t="shared" si="88"/>
        <v>0</v>
      </c>
      <c r="DJ60" s="89">
        <f t="shared" si="88"/>
        <v>0</v>
      </c>
      <c r="DK60" s="89">
        <f t="shared" si="88"/>
        <v>0</v>
      </c>
      <c r="DL60" s="89">
        <f t="shared" si="88"/>
        <v>0</v>
      </c>
      <c r="DM60" s="89">
        <f t="shared" si="88"/>
        <v>0</v>
      </c>
      <c r="DN60" s="89">
        <f t="shared" si="88"/>
        <v>0</v>
      </c>
      <c r="DO60" s="89">
        <f t="shared" si="88"/>
        <v>0</v>
      </c>
      <c r="DP60" s="89">
        <f t="shared" si="88"/>
        <v>0</v>
      </c>
      <c r="DQ60" s="89">
        <f t="shared" si="88"/>
        <v>0</v>
      </c>
      <c r="DR60" s="89">
        <f t="shared" si="88"/>
        <v>0</v>
      </c>
      <c r="DS60" s="89">
        <f t="shared" si="88"/>
        <v>0</v>
      </c>
      <c r="DT60" s="89">
        <f t="shared" si="88"/>
        <v>0</v>
      </c>
      <c r="DU60" s="89">
        <f t="shared" si="88"/>
        <v>0</v>
      </c>
      <c r="DV60" s="89">
        <f t="shared" si="88"/>
        <v>8</v>
      </c>
      <c r="DW60" s="89">
        <f t="shared" si="88"/>
        <v>6</v>
      </c>
      <c r="DX60" s="89">
        <f t="shared" si="88"/>
        <v>8</v>
      </c>
      <c r="DY60" s="89">
        <f t="shared" si="88"/>
        <v>6</v>
      </c>
      <c r="DZ60" s="89">
        <f t="shared" si="88"/>
        <v>8</v>
      </c>
      <c r="EA60" s="89">
        <f t="shared" si="88"/>
        <v>6</v>
      </c>
      <c r="EB60" s="89">
        <f t="shared" ref="EB60:GM60" si="89">SUM(EB61:EB63)</f>
        <v>8</v>
      </c>
      <c r="EC60" s="89">
        <f t="shared" si="89"/>
        <v>6</v>
      </c>
      <c r="ED60" s="89">
        <f t="shared" si="89"/>
        <v>8</v>
      </c>
      <c r="EE60" s="89">
        <f t="shared" si="89"/>
        <v>6</v>
      </c>
      <c r="EF60" s="89">
        <f t="shared" si="89"/>
        <v>8</v>
      </c>
      <c r="EG60" s="89">
        <f t="shared" si="89"/>
        <v>6</v>
      </c>
      <c r="EH60" s="89">
        <f t="shared" si="89"/>
        <v>8</v>
      </c>
      <c r="EI60" s="89">
        <f t="shared" si="89"/>
        <v>6</v>
      </c>
      <c r="EJ60" s="89">
        <f t="shared" si="89"/>
        <v>8</v>
      </c>
      <c r="EK60" s="89">
        <f t="shared" si="89"/>
        <v>6</v>
      </c>
      <c r="EL60" s="89">
        <f t="shared" si="89"/>
        <v>36</v>
      </c>
      <c r="EM60" s="89">
        <f t="shared" si="89"/>
        <v>36</v>
      </c>
      <c r="EN60" s="89">
        <f t="shared" si="89"/>
        <v>36</v>
      </c>
      <c r="EO60" s="89">
        <f t="shared" si="89"/>
        <v>0</v>
      </c>
      <c r="EP60" s="89">
        <f t="shared" si="89"/>
        <v>0</v>
      </c>
      <c r="EQ60" s="89">
        <f t="shared" si="89"/>
        <v>0</v>
      </c>
      <c r="ER60" s="89">
        <f t="shared" si="89"/>
        <v>0</v>
      </c>
      <c r="ES60" s="89">
        <f t="shared" si="89"/>
        <v>8</v>
      </c>
      <c r="ET60" s="89">
        <f t="shared" si="89"/>
        <v>0</v>
      </c>
      <c r="EU60" s="89">
        <f t="shared" si="89"/>
        <v>0</v>
      </c>
      <c r="EV60" s="89">
        <f t="shared" si="89"/>
        <v>0</v>
      </c>
      <c r="EW60" s="89">
        <f t="shared" si="89"/>
        <v>0</v>
      </c>
      <c r="EX60" s="89">
        <f t="shared" si="89"/>
        <v>0</v>
      </c>
      <c r="EY60" s="89">
        <f t="shared" si="89"/>
        <v>0</v>
      </c>
      <c r="EZ60" s="89">
        <f t="shared" si="89"/>
        <v>0</v>
      </c>
      <c r="FA60" s="89">
        <f t="shared" si="89"/>
        <v>0</v>
      </c>
      <c r="FB60" s="89">
        <f t="shared" si="89"/>
        <v>0</v>
      </c>
      <c r="FC60" s="89">
        <f t="shared" si="89"/>
        <v>0</v>
      </c>
      <c r="FD60" s="89">
        <f t="shared" si="89"/>
        <v>0</v>
      </c>
      <c r="FE60" s="89">
        <f t="shared" si="89"/>
        <v>0</v>
      </c>
      <c r="FF60" s="89">
        <f t="shared" si="89"/>
        <v>0</v>
      </c>
      <c r="FG60" s="89">
        <f t="shared" si="89"/>
        <v>0</v>
      </c>
      <c r="FH60" s="89">
        <f t="shared" si="89"/>
        <v>0</v>
      </c>
      <c r="FI60" s="89">
        <f t="shared" si="89"/>
        <v>0</v>
      </c>
      <c r="FJ60" s="89">
        <f t="shared" si="89"/>
        <v>0</v>
      </c>
      <c r="FK60" s="89">
        <f t="shared" si="89"/>
        <v>0</v>
      </c>
      <c r="FL60" s="89">
        <f t="shared" si="89"/>
        <v>0</v>
      </c>
      <c r="FM60" s="89">
        <f t="shared" si="89"/>
        <v>0</v>
      </c>
      <c r="FN60" s="89">
        <f t="shared" si="89"/>
        <v>0</v>
      </c>
      <c r="FO60" s="89">
        <f t="shared" si="89"/>
        <v>36</v>
      </c>
      <c r="FP60" s="89">
        <f t="shared" si="89"/>
        <v>0</v>
      </c>
      <c r="FQ60" s="89">
        <f t="shared" si="89"/>
        <v>0</v>
      </c>
      <c r="FR60" s="89">
        <f t="shared" si="89"/>
        <v>0</v>
      </c>
      <c r="FS60" s="89">
        <v>14</v>
      </c>
      <c r="FT60" s="89">
        <f t="shared" si="89"/>
        <v>0</v>
      </c>
      <c r="FU60" s="89">
        <f t="shared" si="89"/>
        <v>0</v>
      </c>
      <c r="FV60" s="89">
        <f t="shared" si="89"/>
        <v>0</v>
      </c>
      <c r="FW60" s="89">
        <f t="shared" si="89"/>
        <v>0</v>
      </c>
      <c r="FX60" s="89">
        <f t="shared" si="89"/>
        <v>0</v>
      </c>
      <c r="FY60" s="89">
        <f t="shared" si="89"/>
        <v>0</v>
      </c>
      <c r="FZ60" s="89">
        <f t="shared" si="89"/>
        <v>0</v>
      </c>
      <c r="GA60" s="89">
        <f t="shared" si="89"/>
        <v>0</v>
      </c>
      <c r="GB60" s="89">
        <f t="shared" si="89"/>
        <v>0</v>
      </c>
      <c r="GC60" s="89">
        <f t="shared" si="89"/>
        <v>0</v>
      </c>
      <c r="GD60" s="89">
        <f t="shared" si="89"/>
        <v>0</v>
      </c>
      <c r="GE60" s="89">
        <f t="shared" si="89"/>
        <v>0</v>
      </c>
      <c r="GF60" s="89">
        <f t="shared" si="89"/>
        <v>0</v>
      </c>
      <c r="GG60" s="89">
        <f t="shared" si="89"/>
        <v>0</v>
      </c>
      <c r="GH60" s="89">
        <f t="shared" si="89"/>
        <v>0</v>
      </c>
      <c r="GI60" s="89">
        <f t="shared" si="89"/>
        <v>0</v>
      </c>
      <c r="GJ60" s="89">
        <f t="shared" si="89"/>
        <v>0</v>
      </c>
      <c r="GK60" s="89">
        <f t="shared" si="89"/>
        <v>0</v>
      </c>
      <c r="GL60" s="89">
        <f t="shared" si="89"/>
        <v>0</v>
      </c>
      <c r="GM60" s="89">
        <f t="shared" si="89"/>
        <v>0</v>
      </c>
      <c r="GN60" s="89">
        <f t="shared" ref="GN60:GS60" si="90">SUM(GN61:GN63)</f>
        <v>0</v>
      </c>
      <c r="GO60" s="89">
        <f t="shared" si="90"/>
        <v>0</v>
      </c>
      <c r="GP60" s="89">
        <f t="shared" si="90"/>
        <v>0</v>
      </c>
      <c r="GQ60" s="89">
        <f t="shared" si="90"/>
        <v>0</v>
      </c>
      <c r="GR60" s="89">
        <f t="shared" si="90"/>
        <v>0</v>
      </c>
      <c r="GS60" s="89">
        <f t="shared" si="90"/>
        <v>0</v>
      </c>
      <c r="GT60" s="89">
        <f>SUM(GT61:GT63)+FS60</f>
        <v>278</v>
      </c>
    </row>
    <row r="61" spans="1:202" ht="39" thickBot="1" x14ac:dyDescent="0.3">
      <c r="A61" s="67" t="s">
        <v>149</v>
      </c>
      <c r="B61" s="68" t="s">
        <v>148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46" t="s">
        <v>21</v>
      </c>
      <c r="U61" s="46" t="s">
        <v>21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69"/>
      <c r="AS61" s="69"/>
      <c r="AT61" s="46" t="s">
        <v>21</v>
      </c>
      <c r="AU61" s="46" t="s">
        <v>21</v>
      </c>
      <c r="AV61" s="46" t="s">
        <v>21</v>
      </c>
      <c r="AW61" s="46" t="s">
        <v>21</v>
      </c>
      <c r="AX61" s="46" t="s">
        <v>21</v>
      </c>
      <c r="AY61" s="46" t="s">
        <v>21</v>
      </c>
      <c r="AZ61" s="46" t="s">
        <v>21</v>
      </c>
      <c r="BA61" s="46" t="s">
        <v>21</v>
      </c>
      <c r="BB61" s="46" t="s">
        <v>21</v>
      </c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52"/>
      <c r="BT61" s="46" t="s">
        <v>21</v>
      </c>
      <c r="BU61" s="46" t="s">
        <v>21</v>
      </c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49"/>
      <c r="CK61" s="49"/>
      <c r="CL61" s="49"/>
      <c r="CM61" s="49"/>
      <c r="CN61" s="49"/>
      <c r="CO61" s="49"/>
      <c r="CP61" s="49"/>
      <c r="CQ61" s="50"/>
      <c r="CR61" s="50"/>
      <c r="CS61" s="52"/>
      <c r="CT61" s="46"/>
      <c r="CU61" s="46"/>
      <c r="CV61" s="46"/>
      <c r="CW61" s="46"/>
      <c r="CX61" s="46"/>
      <c r="CY61" s="46"/>
      <c r="CZ61" s="46"/>
      <c r="DA61" s="46"/>
      <c r="DB61" s="46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50"/>
      <c r="DN61" s="50"/>
      <c r="DO61" s="50"/>
      <c r="DP61" s="50"/>
      <c r="DQ61" s="50"/>
      <c r="DR61" s="50"/>
      <c r="DS61" s="52"/>
      <c r="DT61" s="46"/>
      <c r="DU61" s="46"/>
      <c r="DV61" s="12">
        <v>8</v>
      </c>
      <c r="DW61" s="12">
        <v>6</v>
      </c>
      <c r="DX61" s="12">
        <v>8</v>
      </c>
      <c r="DY61" s="12">
        <v>6</v>
      </c>
      <c r="DZ61" s="12">
        <v>8</v>
      </c>
      <c r="EA61" s="12">
        <v>6</v>
      </c>
      <c r="EB61" s="12">
        <v>8</v>
      </c>
      <c r="EC61" s="12">
        <v>6</v>
      </c>
      <c r="ED61" s="12">
        <v>8</v>
      </c>
      <c r="EE61" s="12">
        <v>6</v>
      </c>
      <c r="EF61" s="12">
        <v>8</v>
      </c>
      <c r="EG61" s="12">
        <v>6</v>
      </c>
      <c r="EH61" s="12">
        <v>8</v>
      </c>
      <c r="EI61" s="12">
        <v>6</v>
      </c>
      <c r="EJ61" s="12">
        <v>8</v>
      </c>
      <c r="EK61" s="49">
        <v>6</v>
      </c>
      <c r="EL61" s="51"/>
      <c r="EM61" s="51"/>
      <c r="EN61" s="51"/>
      <c r="EO61" s="77"/>
      <c r="EP61" s="77"/>
      <c r="EQ61" s="77"/>
      <c r="ER61" s="77"/>
      <c r="ES61" s="52">
        <v>8</v>
      </c>
      <c r="ET61" s="46"/>
      <c r="EU61" s="46"/>
      <c r="EV61" s="46"/>
      <c r="EW61" s="46"/>
      <c r="EX61" s="46"/>
      <c r="EY61" s="46"/>
      <c r="EZ61" s="46"/>
      <c r="FA61" s="46"/>
      <c r="FB61" s="46"/>
      <c r="FC61" s="12"/>
      <c r="FD61" s="12"/>
      <c r="FE61" s="12"/>
      <c r="FF61" s="12"/>
      <c r="FG61" s="12"/>
      <c r="FH61" s="12"/>
      <c r="FI61" s="12"/>
      <c r="FJ61" s="12"/>
      <c r="FK61" s="49"/>
      <c r="FL61" s="49"/>
      <c r="FM61" s="49"/>
      <c r="FN61" s="49"/>
      <c r="FO61" s="77"/>
      <c r="FP61" s="77"/>
      <c r="FQ61" s="77"/>
      <c r="FR61" s="77"/>
      <c r="FS61" s="52"/>
      <c r="FT61" s="46"/>
      <c r="FU61" s="46"/>
      <c r="FV61" s="12"/>
      <c r="FW61" s="12"/>
      <c r="FX61" s="12"/>
      <c r="FY61" s="12"/>
      <c r="FZ61" s="12"/>
      <c r="GA61" s="12"/>
      <c r="GB61" s="12"/>
      <c r="GC61" s="49"/>
      <c r="GD61" s="49"/>
      <c r="GE61" s="15"/>
      <c r="GF61" s="15"/>
      <c r="GG61" s="15"/>
      <c r="GH61" s="15"/>
      <c r="GI61" s="52"/>
      <c r="GJ61" s="82"/>
      <c r="GK61" s="82"/>
      <c r="GL61" s="82"/>
      <c r="GM61" s="82"/>
      <c r="GN61" s="84"/>
      <c r="GO61" s="84"/>
      <c r="GP61" s="84"/>
      <c r="GQ61" s="84"/>
      <c r="GR61" s="84"/>
      <c r="GS61" s="84"/>
      <c r="GT61" s="53">
        <f t="shared" si="82"/>
        <v>120</v>
      </c>
    </row>
    <row r="62" spans="1:202" ht="15.75" thickBot="1" x14ac:dyDescent="0.3">
      <c r="A62" s="67" t="s">
        <v>65</v>
      </c>
      <c r="B62" s="68" t="s">
        <v>59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46" t="s">
        <v>21</v>
      </c>
      <c r="U62" s="46" t="s">
        <v>21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69"/>
      <c r="AS62" s="69"/>
      <c r="AT62" s="46" t="s">
        <v>21</v>
      </c>
      <c r="AU62" s="46" t="s">
        <v>21</v>
      </c>
      <c r="AV62" s="46" t="s">
        <v>21</v>
      </c>
      <c r="AW62" s="46" t="s">
        <v>21</v>
      </c>
      <c r="AX62" s="46" t="s">
        <v>21</v>
      </c>
      <c r="AY62" s="46" t="s">
        <v>21</v>
      </c>
      <c r="AZ62" s="46" t="s">
        <v>21</v>
      </c>
      <c r="BA62" s="46" t="s">
        <v>21</v>
      </c>
      <c r="BB62" s="46" t="s">
        <v>21</v>
      </c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52"/>
      <c r="BT62" s="46" t="s">
        <v>21</v>
      </c>
      <c r="BU62" s="46" t="s">
        <v>21</v>
      </c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49"/>
      <c r="CK62" s="49"/>
      <c r="CL62" s="49"/>
      <c r="CM62" s="49"/>
      <c r="CN62" s="49"/>
      <c r="CO62" s="49"/>
      <c r="CP62" s="49"/>
      <c r="CQ62" s="50"/>
      <c r="CR62" s="50"/>
      <c r="CS62" s="52"/>
      <c r="CT62" s="46"/>
      <c r="CU62" s="46"/>
      <c r="CV62" s="46"/>
      <c r="CW62" s="46"/>
      <c r="CX62" s="46"/>
      <c r="CY62" s="46"/>
      <c r="CZ62" s="46"/>
      <c r="DA62" s="46"/>
      <c r="DB62" s="46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50"/>
      <c r="DN62" s="50"/>
      <c r="DO62" s="50"/>
      <c r="DP62" s="50"/>
      <c r="DQ62" s="50"/>
      <c r="DR62" s="50"/>
      <c r="DS62" s="52"/>
      <c r="DT62" s="46"/>
      <c r="DU62" s="46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49"/>
      <c r="EL62" s="51">
        <v>36</v>
      </c>
      <c r="EM62" s="51">
        <v>36</v>
      </c>
      <c r="EN62" s="51">
        <v>36</v>
      </c>
      <c r="EO62" s="77"/>
      <c r="EP62" s="77"/>
      <c r="EQ62" s="77"/>
      <c r="ER62" s="77"/>
      <c r="ES62" s="52"/>
      <c r="ET62" s="46"/>
      <c r="EU62" s="46"/>
      <c r="EV62" s="46"/>
      <c r="EW62" s="46"/>
      <c r="EX62" s="46"/>
      <c r="EY62" s="46"/>
      <c r="EZ62" s="46"/>
      <c r="FA62" s="46"/>
      <c r="FB62" s="46"/>
      <c r="FC62" s="12"/>
      <c r="FD62" s="12"/>
      <c r="FE62" s="12"/>
      <c r="FF62" s="12"/>
      <c r="FG62" s="12"/>
      <c r="FH62" s="12"/>
      <c r="FI62" s="12"/>
      <c r="FJ62" s="12"/>
      <c r="FK62" s="49"/>
      <c r="FL62" s="49"/>
      <c r="FM62" s="49"/>
      <c r="FN62" s="49"/>
      <c r="FO62" s="77"/>
      <c r="FP62" s="77"/>
      <c r="FQ62" s="77"/>
      <c r="FR62" s="77"/>
      <c r="FS62" s="52"/>
      <c r="FT62" s="46"/>
      <c r="FU62" s="46"/>
      <c r="FV62" s="12"/>
      <c r="FW62" s="12"/>
      <c r="FX62" s="12"/>
      <c r="FY62" s="12"/>
      <c r="FZ62" s="12"/>
      <c r="GA62" s="12"/>
      <c r="GB62" s="12"/>
      <c r="GC62" s="49"/>
      <c r="GD62" s="49"/>
      <c r="GE62" s="15"/>
      <c r="GF62" s="15"/>
      <c r="GG62" s="15"/>
      <c r="GH62" s="15"/>
      <c r="GI62" s="52"/>
      <c r="GJ62" s="82"/>
      <c r="GK62" s="82"/>
      <c r="GL62" s="82"/>
      <c r="GM62" s="82"/>
      <c r="GN62" s="84"/>
      <c r="GO62" s="84"/>
      <c r="GP62" s="84"/>
      <c r="GQ62" s="84"/>
      <c r="GR62" s="84"/>
      <c r="GS62" s="84"/>
      <c r="GT62" s="53">
        <f t="shared" si="82"/>
        <v>108</v>
      </c>
    </row>
    <row r="63" spans="1:202" ht="26.25" thickBot="1" x14ac:dyDescent="0.3">
      <c r="A63" s="67" t="s">
        <v>150</v>
      </c>
      <c r="B63" s="68" t="s">
        <v>63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46" t="s">
        <v>21</v>
      </c>
      <c r="U63" s="46" t="s">
        <v>21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69"/>
      <c r="AS63" s="69"/>
      <c r="AT63" s="46" t="s">
        <v>21</v>
      </c>
      <c r="AU63" s="46" t="s">
        <v>21</v>
      </c>
      <c r="AV63" s="46" t="s">
        <v>21</v>
      </c>
      <c r="AW63" s="46" t="s">
        <v>21</v>
      </c>
      <c r="AX63" s="46" t="s">
        <v>21</v>
      </c>
      <c r="AY63" s="46" t="s">
        <v>21</v>
      </c>
      <c r="AZ63" s="46" t="s">
        <v>21</v>
      </c>
      <c r="BA63" s="46" t="s">
        <v>21</v>
      </c>
      <c r="BB63" s="46" t="s">
        <v>21</v>
      </c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52"/>
      <c r="BT63" s="46" t="s">
        <v>21</v>
      </c>
      <c r="BU63" s="46" t="s">
        <v>21</v>
      </c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49"/>
      <c r="CK63" s="49"/>
      <c r="CL63" s="49"/>
      <c r="CM63" s="49"/>
      <c r="CN63" s="49"/>
      <c r="CO63" s="49"/>
      <c r="CP63" s="49"/>
      <c r="CQ63" s="50"/>
      <c r="CR63" s="50"/>
      <c r="CS63" s="52"/>
      <c r="CT63" s="46"/>
      <c r="CU63" s="46"/>
      <c r="CV63" s="46"/>
      <c r="CW63" s="46"/>
      <c r="CX63" s="46"/>
      <c r="CY63" s="46"/>
      <c r="CZ63" s="46"/>
      <c r="DA63" s="46"/>
      <c r="DB63" s="46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50"/>
      <c r="DN63" s="50"/>
      <c r="DO63" s="50"/>
      <c r="DP63" s="50"/>
      <c r="DQ63" s="50"/>
      <c r="DR63" s="50"/>
      <c r="DS63" s="52"/>
      <c r="DT63" s="46"/>
      <c r="DU63" s="46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49"/>
      <c r="EL63" s="51"/>
      <c r="EM63" s="51"/>
      <c r="EN63" s="51"/>
      <c r="EO63" s="77"/>
      <c r="EP63" s="77"/>
      <c r="EQ63" s="77"/>
      <c r="ER63" s="77"/>
      <c r="ES63" s="52"/>
      <c r="ET63" s="46"/>
      <c r="EU63" s="46"/>
      <c r="EV63" s="46"/>
      <c r="EW63" s="46"/>
      <c r="EX63" s="46"/>
      <c r="EY63" s="46"/>
      <c r="EZ63" s="46"/>
      <c r="FA63" s="46"/>
      <c r="FB63" s="46"/>
      <c r="FC63" s="12"/>
      <c r="FD63" s="12"/>
      <c r="FE63" s="12"/>
      <c r="FF63" s="12"/>
      <c r="FG63" s="12"/>
      <c r="FH63" s="12"/>
      <c r="FI63" s="12"/>
      <c r="FJ63" s="12"/>
      <c r="FK63" s="49"/>
      <c r="FL63" s="49"/>
      <c r="FM63" s="49"/>
      <c r="FN63" s="49"/>
      <c r="FO63" s="77">
        <v>36</v>
      </c>
      <c r="FP63" s="77"/>
      <c r="FQ63" s="77"/>
      <c r="FR63" s="77"/>
      <c r="FS63" s="52"/>
      <c r="FT63" s="46"/>
      <c r="FU63" s="46"/>
      <c r="FV63" s="12"/>
      <c r="FW63" s="12"/>
      <c r="FX63" s="12"/>
      <c r="FY63" s="12"/>
      <c r="FZ63" s="12"/>
      <c r="GA63" s="12"/>
      <c r="GB63" s="12"/>
      <c r="GC63" s="49"/>
      <c r="GD63" s="49"/>
      <c r="GE63" s="15"/>
      <c r="GF63" s="15"/>
      <c r="GG63" s="15"/>
      <c r="GH63" s="15"/>
      <c r="GI63" s="52"/>
      <c r="GJ63" s="82"/>
      <c r="GK63" s="82"/>
      <c r="GL63" s="82"/>
      <c r="GM63" s="82"/>
      <c r="GN63" s="84"/>
      <c r="GO63" s="84"/>
      <c r="GP63" s="84"/>
      <c r="GQ63" s="84"/>
      <c r="GR63" s="84"/>
      <c r="GS63" s="84"/>
      <c r="GT63" s="53">
        <f t="shared" si="82"/>
        <v>36</v>
      </c>
    </row>
    <row r="64" spans="1:202" ht="26.25" thickBot="1" x14ac:dyDescent="0.3">
      <c r="A64" s="87" t="s">
        <v>66</v>
      </c>
      <c r="B64" s="88" t="s">
        <v>151</v>
      </c>
      <c r="C64" s="89">
        <f>SUM(C65:C67)</f>
        <v>0</v>
      </c>
      <c r="D64" s="89">
        <f t="shared" ref="D64:BO64" si="91">SUM(D65:D67)</f>
        <v>0</v>
      </c>
      <c r="E64" s="89">
        <f t="shared" si="91"/>
        <v>0</v>
      </c>
      <c r="F64" s="89">
        <f t="shared" si="91"/>
        <v>0</v>
      </c>
      <c r="G64" s="89">
        <f t="shared" si="91"/>
        <v>0</v>
      </c>
      <c r="H64" s="89">
        <f t="shared" si="91"/>
        <v>0</v>
      </c>
      <c r="I64" s="89">
        <f t="shared" si="91"/>
        <v>0</v>
      </c>
      <c r="J64" s="89">
        <f t="shared" si="91"/>
        <v>0</v>
      </c>
      <c r="K64" s="89">
        <f t="shared" si="91"/>
        <v>0</v>
      </c>
      <c r="L64" s="89">
        <f t="shared" si="91"/>
        <v>0</v>
      </c>
      <c r="M64" s="89">
        <f t="shared" si="91"/>
        <v>0</v>
      </c>
      <c r="N64" s="89">
        <f t="shared" si="91"/>
        <v>0</v>
      </c>
      <c r="O64" s="89">
        <f t="shared" si="91"/>
        <v>0</v>
      </c>
      <c r="P64" s="89">
        <f t="shared" si="91"/>
        <v>0</v>
      </c>
      <c r="Q64" s="89">
        <f t="shared" si="91"/>
        <v>0</v>
      </c>
      <c r="R64" s="89">
        <f t="shared" si="91"/>
        <v>0</v>
      </c>
      <c r="S64" s="89">
        <f t="shared" si="91"/>
        <v>0</v>
      </c>
      <c r="T64" s="89">
        <f t="shared" si="91"/>
        <v>0</v>
      </c>
      <c r="U64" s="89">
        <f t="shared" si="91"/>
        <v>0</v>
      </c>
      <c r="V64" s="89">
        <f t="shared" si="91"/>
        <v>0</v>
      </c>
      <c r="W64" s="89">
        <f t="shared" si="91"/>
        <v>0</v>
      </c>
      <c r="X64" s="89">
        <f t="shared" si="91"/>
        <v>0</v>
      </c>
      <c r="Y64" s="89">
        <f t="shared" si="91"/>
        <v>0</v>
      </c>
      <c r="Z64" s="89">
        <f t="shared" si="91"/>
        <v>0</v>
      </c>
      <c r="AA64" s="89">
        <f t="shared" si="91"/>
        <v>0</v>
      </c>
      <c r="AB64" s="89">
        <f t="shared" si="91"/>
        <v>0</v>
      </c>
      <c r="AC64" s="89">
        <f t="shared" si="91"/>
        <v>0</v>
      </c>
      <c r="AD64" s="89">
        <f t="shared" si="91"/>
        <v>0</v>
      </c>
      <c r="AE64" s="89">
        <f t="shared" si="91"/>
        <v>0</v>
      </c>
      <c r="AF64" s="89">
        <f t="shared" si="91"/>
        <v>0</v>
      </c>
      <c r="AG64" s="89">
        <f t="shared" si="91"/>
        <v>0</v>
      </c>
      <c r="AH64" s="89">
        <f t="shared" si="91"/>
        <v>0</v>
      </c>
      <c r="AI64" s="89">
        <f t="shared" si="91"/>
        <v>0</v>
      </c>
      <c r="AJ64" s="89">
        <f t="shared" si="91"/>
        <v>0</v>
      </c>
      <c r="AK64" s="89">
        <f t="shared" si="91"/>
        <v>0</v>
      </c>
      <c r="AL64" s="89">
        <f t="shared" si="91"/>
        <v>0</v>
      </c>
      <c r="AM64" s="89">
        <f t="shared" si="91"/>
        <v>0</v>
      </c>
      <c r="AN64" s="89">
        <f t="shared" si="91"/>
        <v>0</v>
      </c>
      <c r="AO64" s="89">
        <f t="shared" si="91"/>
        <v>0</v>
      </c>
      <c r="AP64" s="89">
        <f t="shared" si="91"/>
        <v>0</v>
      </c>
      <c r="AQ64" s="89">
        <f t="shared" si="91"/>
        <v>0</v>
      </c>
      <c r="AR64" s="89">
        <f t="shared" si="91"/>
        <v>0</v>
      </c>
      <c r="AS64" s="89">
        <f t="shared" si="91"/>
        <v>0</v>
      </c>
      <c r="AT64" s="89">
        <f t="shared" si="91"/>
        <v>0</v>
      </c>
      <c r="AU64" s="89">
        <f t="shared" si="91"/>
        <v>0</v>
      </c>
      <c r="AV64" s="89">
        <f t="shared" si="91"/>
        <v>0</v>
      </c>
      <c r="AW64" s="89">
        <f t="shared" si="91"/>
        <v>0</v>
      </c>
      <c r="AX64" s="89">
        <f t="shared" si="91"/>
        <v>0</v>
      </c>
      <c r="AY64" s="89">
        <f t="shared" si="91"/>
        <v>0</v>
      </c>
      <c r="AZ64" s="89">
        <f t="shared" si="91"/>
        <v>0</v>
      </c>
      <c r="BA64" s="89">
        <f t="shared" si="91"/>
        <v>0</v>
      </c>
      <c r="BB64" s="89">
        <f t="shared" si="91"/>
        <v>0</v>
      </c>
      <c r="BC64" s="89">
        <f t="shared" si="91"/>
        <v>0</v>
      </c>
      <c r="BD64" s="89">
        <f t="shared" si="91"/>
        <v>0</v>
      </c>
      <c r="BE64" s="89">
        <f t="shared" si="91"/>
        <v>0</v>
      </c>
      <c r="BF64" s="89">
        <f t="shared" si="91"/>
        <v>0</v>
      </c>
      <c r="BG64" s="89">
        <f t="shared" si="91"/>
        <v>0</v>
      </c>
      <c r="BH64" s="89">
        <f t="shared" si="91"/>
        <v>0</v>
      </c>
      <c r="BI64" s="89">
        <f t="shared" si="91"/>
        <v>0</v>
      </c>
      <c r="BJ64" s="89">
        <f t="shared" si="91"/>
        <v>0</v>
      </c>
      <c r="BK64" s="89">
        <f t="shared" si="91"/>
        <v>0</v>
      </c>
      <c r="BL64" s="89">
        <f t="shared" si="91"/>
        <v>0</v>
      </c>
      <c r="BM64" s="89">
        <f t="shared" si="91"/>
        <v>0</v>
      </c>
      <c r="BN64" s="89">
        <f t="shared" si="91"/>
        <v>0</v>
      </c>
      <c r="BO64" s="89">
        <f t="shared" si="91"/>
        <v>0</v>
      </c>
      <c r="BP64" s="89">
        <f t="shared" ref="BP64:EA64" si="92">SUM(BP65:BP67)</f>
        <v>0</v>
      </c>
      <c r="BQ64" s="89">
        <f t="shared" si="92"/>
        <v>0</v>
      </c>
      <c r="BR64" s="89">
        <f t="shared" si="92"/>
        <v>0</v>
      </c>
      <c r="BS64" s="89">
        <f t="shared" si="92"/>
        <v>0</v>
      </c>
      <c r="BT64" s="89">
        <f t="shared" si="92"/>
        <v>0</v>
      </c>
      <c r="BU64" s="89">
        <f t="shared" si="92"/>
        <v>0</v>
      </c>
      <c r="BV64" s="89">
        <f t="shared" si="92"/>
        <v>0</v>
      </c>
      <c r="BW64" s="89">
        <f t="shared" si="92"/>
        <v>0</v>
      </c>
      <c r="BX64" s="89">
        <f t="shared" si="92"/>
        <v>0</v>
      </c>
      <c r="BY64" s="89">
        <f t="shared" si="92"/>
        <v>0</v>
      </c>
      <c r="BZ64" s="89">
        <f t="shared" si="92"/>
        <v>0</v>
      </c>
      <c r="CA64" s="89">
        <f t="shared" si="92"/>
        <v>0</v>
      </c>
      <c r="CB64" s="89">
        <f t="shared" si="92"/>
        <v>0</v>
      </c>
      <c r="CC64" s="89">
        <f t="shared" si="92"/>
        <v>0</v>
      </c>
      <c r="CD64" s="89">
        <f t="shared" si="92"/>
        <v>0</v>
      </c>
      <c r="CE64" s="89">
        <f t="shared" si="92"/>
        <v>0</v>
      </c>
      <c r="CF64" s="89">
        <f t="shared" si="92"/>
        <v>0</v>
      </c>
      <c r="CG64" s="89">
        <f t="shared" si="92"/>
        <v>0</v>
      </c>
      <c r="CH64" s="89">
        <f t="shared" si="92"/>
        <v>0</v>
      </c>
      <c r="CI64" s="89">
        <f t="shared" si="92"/>
        <v>0</v>
      </c>
      <c r="CJ64" s="89">
        <f t="shared" si="92"/>
        <v>0</v>
      </c>
      <c r="CK64" s="89">
        <f t="shared" si="92"/>
        <v>0</v>
      </c>
      <c r="CL64" s="89">
        <f t="shared" si="92"/>
        <v>0</v>
      </c>
      <c r="CM64" s="89">
        <f t="shared" si="92"/>
        <v>0</v>
      </c>
      <c r="CN64" s="89">
        <f t="shared" si="92"/>
        <v>0</v>
      </c>
      <c r="CO64" s="89">
        <f t="shared" si="92"/>
        <v>0</v>
      </c>
      <c r="CP64" s="89">
        <f t="shared" si="92"/>
        <v>0</v>
      </c>
      <c r="CQ64" s="89">
        <f t="shared" si="92"/>
        <v>0</v>
      </c>
      <c r="CR64" s="89">
        <f t="shared" si="92"/>
        <v>0</v>
      </c>
      <c r="CS64" s="89">
        <f t="shared" si="92"/>
        <v>0</v>
      </c>
      <c r="CT64" s="89">
        <f t="shared" si="92"/>
        <v>0</v>
      </c>
      <c r="CU64" s="89">
        <f t="shared" si="92"/>
        <v>0</v>
      </c>
      <c r="CV64" s="89">
        <f t="shared" si="92"/>
        <v>0</v>
      </c>
      <c r="CW64" s="89">
        <f t="shared" si="92"/>
        <v>0</v>
      </c>
      <c r="CX64" s="89">
        <f t="shared" si="92"/>
        <v>0</v>
      </c>
      <c r="CY64" s="89">
        <f t="shared" si="92"/>
        <v>0</v>
      </c>
      <c r="CZ64" s="89">
        <f t="shared" si="92"/>
        <v>0</v>
      </c>
      <c r="DA64" s="89">
        <f t="shared" si="92"/>
        <v>0</v>
      </c>
      <c r="DB64" s="89">
        <f t="shared" si="92"/>
        <v>0</v>
      </c>
      <c r="DC64" s="89">
        <f t="shared" si="92"/>
        <v>0</v>
      </c>
      <c r="DD64" s="89">
        <f t="shared" si="92"/>
        <v>0</v>
      </c>
      <c r="DE64" s="89">
        <f t="shared" si="92"/>
        <v>0</v>
      </c>
      <c r="DF64" s="89">
        <f t="shared" si="92"/>
        <v>0</v>
      </c>
      <c r="DG64" s="89">
        <f t="shared" si="92"/>
        <v>0</v>
      </c>
      <c r="DH64" s="89">
        <f t="shared" si="92"/>
        <v>0</v>
      </c>
      <c r="DI64" s="89">
        <f t="shared" si="92"/>
        <v>0</v>
      </c>
      <c r="DJ64" s="89">
        <f t="shared" si="92"/>
        <v>0</v>
      </c>
      <c r="DK64" s="89">
        <f t="shared" si="92"/>
        <v>0</v>
      </c>
      <c r="DL64" s="89">
        <f t="shared" si="92"/>
        <v>0</v>
      </c>
      <c r="DM64" s="89">
        <f t="shared" si="92"/>
        <v>0</v>
      </c>
      <c r="DN64" s="89">
        <f t="shared" si="92"/>
        <v>0</v>
      </c>
      <c r="DO64" s="89">
        <f t="shared" si="92"/>
        <v>0</v>
      </c>
      <c r="DP64" s="89">
        <f t="shared" si="92"/>
        <v>0</v>
      </c>
      <c r="DQ64" s="89">
        <f t="shared" si="92"/>
        <v>0</v>
      </c>
      <c r="DR64" s="89">
        <f t="shared" si="92"/>
        <v>0</v>
      </c>
      <c r="DS64" s="89">
        <f t="shared" si="92"/>
        <v>0</v>
      </c>
      <c r="DT64" s="89">
        <f t="shared" si="92"/>
        <v>0</v>
      </c>
      <c r="DU64" s="89">
        <f t="shared" si="92"/>
        <v>0</v>
      </c>
      <c r="DV64" s="89">
        <f t="shared" si="92"/>
        <v>6</v>
      </c>
      <c r="DW64" s="89">
        <f t="shared" si="92"/>
        <v>6</v>
      </c>
      <c r="DX64" s="89">
        <f t="shared" si="92"/>
        <v>6</v>
      </c>
      <c r="DY64" s="89">
        <f t="shared" si="92"/>
        <v>6</v>
      </c>
      <c r="DZ64" s="89">
        <f t="shared" si="92"/>
        <v>6</v>
      </c>
      <c r="EA64" s="89">
        <f t="shared" si="92"/>
        <v>6</v>
      </c>
      <c r="EB64" s="89">
        <f t="shared" ref="EB64:GM64" si="93">SUM(EB65:EB67)</f>
        <v>6</v>
      </c>
      <c r="EC64" s="89">
        <f t="shared" si="93"/>
        <v>6</v>
      </c>
      <c r="ED64" s="89">
        <f t="shared" si="93"/>
        <v>6</v>
      </c>
      <c r="EE64" s="89">
        <f t="shared" si="93"/>
        <v>6</v>
      </c>
      <c r="EF64" s="89">
        <f t="shared" si="93"/>
        <v>6</v>
      </c>
      <c r="EG64" s="89">
        <f t="shared" si="93"/>
        <v>6</v>
      </c>
      <c r="EH64" s="89">
        <f t="shared" si="93"/>
        <v>6</v>
      </c>
      <c r="EI64" s="89">
        <f t="shared" si="93"/>
        <v>6</v>
      </c>
      <c r="EJ64" s="89">
        <f t="shared" si="93"/>
        <v>6</v>
      </c>
      <c r="EK64" s="89">
        <f t="shared" si="93"/>
        <v>6</v>
      </c>
      <c r="EL64" s="89">
        <f t="shared" si="93"/>
        <v>0</v>
      </c>
      <c r="EM64" s="89">
        <f t="shared" si="93"/>
        <v>36</v>
      </c>
      <c r="EN64" s="89">
        <f t="shared" si="93"/>
        <v>0</v>
      </c>
      <c r="EO64" s="89">
        <f t="shared" si="93"/>
        <v>0</v>
      </c>
      <c r="EP64" s="89">
        <f t="shared" si="93"/>
        <v>0</v>
      </c>
      <c r="EQ64" s="89">
        <f t="shared" si="93"/>
        <v>0</v>
      </c>
      <c r="ER64" s="89">
        <f t="shared" si="93"/>
        <v>0</v>
      </c>
      <c r="ES64" s="89">
        <f t="shared" si="93"/>
        <v>8</v>
      </c>
      <c r="ET64" s="89">
        <f t="shared" si="93"/>
        <v>0</v>
      </c>
      <c r="EU64" s="89">
        <f t="shared" si="93"/>
        <v>0</v>
      </c>
      <c r="EV64" s="89">
        <f t="shared" si="93"/>
        <v>0</v>
      </c>
      <c r="EW64" s="89">
        <f t="shared" si="93"/>
        <v>0</v>
      </c>
      <c r="EX64" s="89">
        <f t="shared" si="93"/>
        <v>0</v>
      </c>
      <c r="EY64" s="89">
        <f t="shared" si="93"/>
        <v>0</v>
      </c>
      <c r="EZ64" s="89">
        <f t="shared" si="93"/>
        <v>0</v>
      </c>
      <c r="FA64" s="89">
        <f t="shared" si="93"/>
        <v>0</v>
      </c>
      <c r="FB64" s="89">
        <f t="shared" si="93"/>
        <v>0</v>
      </c>
      <c r="FC64" s="89">
        <f t="shared" si="93"/>
        <v>0</v>
      </c>
      <c r="FD64" s="89">
        <f t="shared" si="93"/>
        <v>0</v>
      </c>
      <c r="FE64" s="89">
        <f t="shared" si="93"/>
        <v>0</v>
      </c>
      <c r="FF64" s="89">
        <f t="shared" si="93"/>
        <v>0</v>
      </c>
      <c r="FG64" s="89">
        <f t="shared" si="93"/>
        <v>0</v>
      </c>
      <c r="FH64" s="89">
        <f t="shared" si="93"/>
        <v>0</v>
      </c>
      <c r="FI64" s="89">
        <f t="shared" si="93"/>
        <v>0</v>
      </c>
      <c r="FJ64" s="89">
        <f t="shared" si="93"/>
        <v>0</v>
      </c>
      <c r="FK64" s="89">
        <f t="shared" si="93"/>
        <v>0</v>
      </c>
      <c r="FL64" s="89">
        <f t="shared" si="93"/>
        <v>0</v>
      </c>
      <c r="FM64" s="89">
        <f t="shared" si="93"/>
        <v>0</v>
      </c>
      <c r="FN64" s="89">
        <f t="shared" si="93"/>
        <v>0</v>
      </c>
      <c r="FO64" s="89">
        <f t="shared" si="93"/>
        <v>0</v>
      </c>
      <c r="FP64" s="89">
        <f t="shared" si="93"/>
        <v>36</v>
      </c>
      <c r="FQ64" s="89">
        <f t="shared" si="93"/>
        <v>0</v>
      </c>
      <c r="FR64" s="89">
        <f t="shared" si="93"/>
        <v>0</v>
      </c>
      <c r="FS64" s="89">
        <v>14</v>
      </c>
      <c r="FT64" s="89">
        <f t="shared" si="93"/>
        <v>0</v>
      </c>
      <c r="FU64" s="89">
        <f t="shared" si="93"/>
        <v>0</v>
      </c>
      <c r="FV64" s="89">
        <f t="shared" si="93"/>
        <v>0</v>
      </c>
      <c r="FW64" s="89">
        <f t="shared" si="93"/>
        <v>0</v>
      </c>
      <c r="FX64" s="89">
        <f t="shared" si="93"/>
        <v>0</v>
      </c>
      <c r="FY64" s="89">
        <f t="shared" si="93"/>
        <v>0</v>
      </c>
      <c r="FZ64" s="89">
        <f t="shared" si="93"/>
        <v>0</v>
      </c>
      <c r="GA64" s="89">
        <f t="shared" si="93"/>
        <v>0</v>
      </c>
      <c r="GB64" s="89">
        <f t="shared" si="93"/>
        <v>0</v>
      </c>
      <c r="GC64" s="89">
        <f t="shared" si="93"/>
        <v>0</v>
      </c>
      <c r="GD64" s="89">
        <f t="shared" si="93"/>
        <v>0</v>
      </c>
      <c r="GE64" s="89">
        <f t="shared" si="93"/>
        <v>0</v>
      </c>
      <c r="GF64" s="89">
        <f t="shared" si="93"/>
        <v>0</v>
      </c>
      <c r="GG64" s="89">
        <f t="shared" si="93"/>
        <v>0</v>
      </c>
      <c r="GH64" s="89">
        <f t="shared" si="93"/>
        <v>0</v>
      </c>
      <c r="GI64" s="89">
        <f t="shared" si="93"/>
        <v>0</v>
      </c>
      <c r="GJ64" s="89">
        <f t="shared" si="93"/>
        <v>0</v>
      </c>
      <c r="GK64" s="89">
        <f t="shared" si="93"/>
        <v>0</v>
      </c>
      <c r="GL64" s="89">
        <f t="shared" si="93"/>
        <v>0</v>
      </c>
      <c r="GM64" s="89">
        <f t="shared" si="93"/>
        <v>0</v>
      </c>
      <c r="GN64" s="89">
        <f t="shared" ref="GN64:GS64" si="94">SUM(GN65:GN67)</f>
        <v>0</v>
      </c>
      <c r="GO64" s="89">
        <f t="shared" si="94"/>
        <v>0</v>
      </c>
      <c r="GP64" s="89">
        <f t="shared" si="94"/>
        <v>0</v>
      </c>
      <c r="GQ64" s="89">
        <f t="shared" si="94"/>
        <v>0</v>
      </c>
      <c r="GR64" s="89">
        <f t="shared" si="94"/>
        <v>0</v>
      </c>
      <c r="GS64" s="89">
        <f t="shared" si="94"/>
        <v>0</v>
      </c>
      <c r="GT64" s="89">
        <f>SUM(GT65:GT67)+FS64</f>
        <v>190</v>
      </c>
    </row>
    <row r="65" spans="1:202" ht="26.25" thickBot="1" x14ac:dyDescent="0.3">
      <c r="A65" s="67" t="s">
        <v>94</v>
      </c>
      <c r="B65" s="68" t="s">
        <v>152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46" t="s">
        <v>21</v>
      </c>
      <c r="U65" s="46" t="s">
        <v>21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69"/>
      <c r="AS65" s="69"/>
      <c r="AT65" s="46" t="s">
        <v>21</v>
      </c>
      <c r="AU65" s="46" t="s">
        <v>21</v>
      </c>
      <c r="AV65" s="46" t="s">
        <v>21</v>
      </c>
      <c r="AW65" s="46" t="s">
        <v>21</v>
      </c>
      <c r="AX65" s="46" t="s">
        <v>21</v>
      </c>
      <c r="AY65" s="46" t="s">
        <v>21</v>
      </c>
      <c r="AZ65" s="46" t="s">
        <v>21</v>
      </c>
      <c r="BA65" s="46" t="s">
        <v>21</v>
      </c>
      <c r="BB65" s="46" t="s">
        <v>21</v>
      </c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52"/>
      <c r="BT65" s="46" t="s">
        <v>21</v>
      </c>
      <c r="BU65" s="46" t="s">
        <v>21</v>
      </c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49"/>
      <c r="CK65" s="49"/>
      <c r="CL65" s="49"/>
      <c r="CM65" s="49"/>
      <c r="CN65" s="49"/>
      <c r="CO65" s="49"/>
      <c r="CP65" s="49"/>
      <c r="CQ65" s="50"/>
      <c r="CR65" s="50"/>
      <c r="CS65" s="52"/>
      <c r="CT65" s="46"/>
      <c r="CU65" s="46"/>
      <c r="CV65" s="46"/>
      <c r="CW65" s="46"/>
      <c r="CX65" s="46"/>
      <c r="CY65" s="46"/>
      <c r="CZ65" s="46"/>
      <c r="DA65" s="46"/>
      <c r="DB65" s="46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50"/>
      <c r="DN65" s="50"/>
      <c r="DO65" s="50"/>
      <c r="DP65" s="50"/>
      <c r="DQ65" s="50"/>
      <c r="DR65" s="50"/>
      <c r="DS65" s="52"/>
      <c r="DT65" s="46"/>
      <c r="DU65" s="46"/>
      <c r="DV65" s="12">
        <v>6</v>
      </c>
      <c r="DW65" s="12">
        <v>6</v>
      </c>
      <c r="DX65" s="12">
        <v>6</v>
      </c>
      <c r="DY65" s="12">
        <v>6</v>
      </c>
      <c r="DZ65" s="12">
        <v>6</v>
      </c>
      <c r="EA65" s="12">
        <v>6</v>
      </c>
      <c r="EB65" s="12">
        <v>6</v>
      </c>
      <c r="EC65" s="12">
        <v>6</v>
      </c>
      <c r="ED65" s="12">
        <v>6</v>
      </c>
      <c r="EE65" s="12">
        <v>6</v>
      </c>
      <c r="EF65" s="12">
        <v>6</v>
      </c>
      <c r="EG65" s="12">
        <v>6</v>
      </c>
      <c r="EH65" s="12">
        <v>6</v>
      </c>
      <c r="EI65" s="12">
        <v>6</v>
      </c>
      <c r="EJ65" s="12">
        <v>6</v>
      </c>
      <c r="EK65" s="12">
        <v>6</v>
      </c>
      <c r="EL65" s="51"/>
      <c r="EM65" s="51"/>
      <c r="EN65" s="51"/>
      <c r="EO65" s="77"/>
      <c r="EP65" s="77"/>
      <c r="EQ65" s="77"/>
      <c r="ER65" s="77"/>
      <c r="ES65" s="52">
        <v>8</v>
      </c>
      <c r="ET65" s="46"/>
      <c r="EU65" s="46"/>
      <c r="EV65" s="46"/>
      <c r="EW65" s="46"/>
      <c r="EX65" s="46"/>
      <c r="EY65" s="46"/>
      <c r="EZ65" s="46"/>
      <c r="FA65" s="46"/>
      <c r="FB65" s="46"/>
      <c r="FC65" s="12"/>
      <c r="FD65" s="12"/>
      <c r="FE65" s="12"/>
      <c r="FF65" s="12"/>
      <c r="FG65" s="12"/>
      <c r="FH65" s="12"/>
      <c r="FI65" s="12"/>
      <c r="FJ65" s="12"/>
      <c r="FK65" s="49"/>
      <c r="FL65" s="49"/>
      <c r="FM65" s="49"/>
      <c r="FN65" s="49"/>
      <c r="FO65" s="77"/>
      <c r="FP65" s="77"/>
      <c r="FQ65" s="77"/>
      <c r="FR65" s="77"/>
      <c r="FS65" s="52"/>
      <c r="FT65" s="46"/>
      <c r="FU65" s="46"/>
      <c r="FV65" s="12"/>
      <c r="FW65" s="12"/>
      <c r="FX65" s="12"/>
      <c r="FY65" s="12"/>
      <c r="FZ65" s="12"/>
      <c r="GA65" s="12"/>
      <c r="GB65" s="12"/>
      <c r="GC65" s="49"/>
      <c r="GD65" s="49"/>
      <c r="GE65" s="15"/>
      <c r="GF65" s="15"/>
      <c r="GG65" s="15"/>
      <c r="GH65" s="15"/>
      <c r="GI65" s="52"/>
      <c r="GJ65" s="82"/>
      <c r="GK65" s="82"/>
      <c r="GL65" s="82"/>
      <c r="GM65" s="82"/>
      <c r="GN65" s="84"/>
      <c r="GO65" s="84"/>
      <c r="GP65" s="84"/>
      <c r="GQ65" s="84"/>
      <c r="GR65" s="84"/>
      <c r="GS65" s="84"/>
      <c r="GT65" s="53">
        <f t="shared" si="82"/>
        <v>104</v>
      </c>
    </row>
    <row r="66" spans="1:202" ht="15.75" thickBot="1" x14ac:dyDescent="0.3">
      <c r="A66" s="67" t="s">
        <v>67</v>
      </c>
      <c r="B66" s="68" t="s">
        <v>59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46" t="s">
        <v>21</v>
      </c>
      <c r="U66" s="46" t="s">
        <v>21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69"/>
      <c r="AS66" s="69"/>
      <c r="AT66" s="46" t="s">
        <v>21</v>
      </c>
      <c r="AU66" s="46" t="s">
        <v>21</v>
      </c>
      <c r="AV66" s="46" t="s">
        <v>21</v>
      </c>
      <c r="AW66" s="46" t="s">
        <v>21</v>
      </c>
      <c r="AX66" s="46" t="s">
        <v>21</v>
      </c>
      <c r="AY66" s="46" t="s">
        <v>21</v>
      </c>
      <c r="AZ66" s="46" t="s">
        <v>21</v>
      </c>
      <c r="BA66" s="46" t="s">
        <v>21</v>
      </c>
      <c r="BB66" s="46" t="s">
        <v>21</v>
      </c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52"/>
      <c r="BT66" s="46" t="s">
        <v>21</v>
      </c>
      <c r="BU66" s="46" t="s">
        <v>21</v>
      </c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49"/>
      <c r="CK66" s="49"/>
      <c r="CL66" s="49"/>
      <c r="CM66" s="49"/>
      <c r="CN66" s="49"/>
      <c r="CO66" s="49"/>
      <c r="CP66" s="49"/>
      <c r="CQ66" s="50"/>
      <c r="CR66" s="50"/>
      <c r="CS66" s="52"/>
      <c r="CT66" s="46"/>
      <c r="CU66" s="46"/>
      <c r="CV66" s="46"/>
      <c r="CW66" s="46"/>
      <c r="CX66" s="46"/>
      <c r="CY66" s="46"/>
      <c r="CZ66" s="46"/>
      <c r="DA66" s="46"/>
      <c r="DB66" s="46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50"/>
      <c r="DN66" s="50"/>
      <c r="DO66" s="50"/>
      <c r="DP66" s="50"/>
      <c r="DQ66" s="50"/>
      <c r="DR66" s="50"/>
      <c r="DS66" s="52"/>
      <c r="DT66" s="46"/>
      <c r="DU66" s="46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49"/>
      <c r="EL66" s="51"/>
      <c r="EM66" s="51">
        <v>36</v>
      </c>
      <c r="EN66" s="51"/>
      <c r="EO66" s="77"/>
      <c r="EP66" s="77"/>
      <c r="EQ66" s="77"/>
      <c r="ER66" s="77"/>
      <c r="ES66" s="52"/>
      <c r="ET66" s="46"/>
      <c r="EU66" s="46"/>
      <c r="EV66" s="46"/>
      <c r="EW66" s="46"/>
      <c r="EX66" s="46"/>
      <c r="EY66" s="46"/>
      <c r="EZ66" s="46"/>
      <c r="FA66" s="46"/>
      <c r="FB66" s="46"/>
      <c r="FC66" s="12"/>
      <c r="FD66" s="12"/>
      <c r="FE66" s="12"/>
      <c r="FF66" s="12"/>
      <c r="FG66" s="12"/>
      <c r="FH66" s="12"/>
      <c r="FI66" s="12"/>
      <c r="FJ66" s="12"/>
      <c r="FK66" s="49"/>
      <c r="FL66" s="49"/>
      <c r="FM66" s="49"/>
      <c r="FN66" s="49"/>
      <c r="FO66" s="77"/>
      <c r="FP66" s="77"/>
      <c r="FQ66" s="77"/>
      <c r="FR66" s="77"/>
      <c r="FS66" s="52"/>
      <c r="FT66" s="46"/>
      <c r="FU66" s="46"/>
      <c r="FV66" s="12"/>
      <c r="FW66" s="12"/>
      <c r="FX66" s="12"/>
      <c r="FY66" s="12"/>
      <c r="FZ66" s="12"/>
      <c r="GA66" s="12"/>
      <c r="GB66" s="12"/>
      <c r="GC66" s="49"/>
      <c r="GD66" s="49"/>
      <c r="GE66" s="15"/>
      <c r="GF66" s="15"/>
      <c r="GG66" s="15"/>
      <c r="GH66" s="15"/>
      <c r="GI66" s="52"/>
      <c r="GJ66" s="82"/>
      <c r="GK66" s="82"/>
      <c r="GL66" s="82"/>
      <c r="GM66" s="82"/>
      <c r="GN66" s="84"/>
      <c r="GO66" s="84"/>
      <c r="GP66" s="84"/>
      <c r="GQ66" s="84"/>
      <c r="GR66" s="84"/>
      <c r="GS66" s="84"/>
      <c r="GT66" s="53">
        <f t="shared" si="82"/>
        <v>36</v>
      </c>
    </row>
    <row r="67" spans="1:202" ht="26.25" thickBot="1" x14ac:dyDescent="0.3">
      <c r="A67" s="67" t="s">
        <v>153</v>
      </c>
      <c r="B67" s="68" t="s">
        <v>63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46" t="s">
        <v>21</v>
      </c>
      <c r="U67" s="46" t="s">
        <v>21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69"/>
      <c r="AS67" s="69"/>
      <c r="AT67" s="46" t="s">
        <v>21</v>
      </c>
      <c r="AU67" s="46" t="s">
        <v>21</v>
      </c>
      <c r="AV67" s="46" t="s">
        <v>21</v>
      </c>
      <c r="AW67" s="46" t="s">
        <v>21</v>
      </c>
      <c r="AX67" s="46" t="s">
        <v>21</v>
      </c>
      <c r="AY67" s="46" t="s">
        <v>21</v>
      </c>
      <c r="AZ67" s="46" t="s">
        <v>21</v>
      </c>
      <c r="BA67" s="46" t="s">
        <v>21</v>
      </c>
      <c r="BB67" s="46" t="s">
        <v>21</v>
      </c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52"/>
      <c r="BT67" s="46" t="s">
        <v>21</v>
      </c>
      <c r="BU67" s="46" t="s">
        <v>21</v>
      </c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49"/>
      <c r="CK67" s="49"/>
      <c r="CL67" s="49"/>
      <c r="CM67" s="49"/>
      <c r="CN67" s="49"/>
      <c r="CO67" s="49"/>
      <c r="CP67" s="49"/>
      <c r="CQ67" s="50"/>
      <c r="CR67" s="50"/>
      <c r="CS67" s="52"/>
      <c r="CT67" s="46"/>
      <c r="CU67" s="46"/>
      <c r="CV67" s="46"/>
      <c r="CW67" s="46"/>
      <c r="CX67" s="46"/>
      <c r="CY67" s="46"/>
      <c r="CZ67" s="46"/>
      <c r="DA67" s="46"/>
      <c r="DB67" s="46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50"/>
      <c r="DN67" s="50"/>
      <c r="DO67" s="50"/>
      <c r="DP67" s="50"/>
      <c r="DQ67" s="50"/>
      <c r="DR67" s="50"/>
      <c r="DS67" s="52"/>
      <c r="DT67" s="46"/>
      <c r="DU67" s="46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49"/>
      <c r="EL67" s="51"/>
      <c r="EM67" s="51"/>
      <c r="EN67" s="51"/>
      <c r="EO67" s="77"/>
      <c r="EP67" s="77"/>
      <c r="EQ67" s="77"/>
      <c r="ER67" s="77"/>
      <c r="ES67" s="52"/>
      <c r="ET67" s="46"/>
      <c r="EU67" s="46"/>
      <c r="EV67" s="46"/>
      <c r="EW67" s="46"/>
      <c r="EX67" s="46"/>
      <c r="EY67" s="46"/>
      <c r="EZ67" s="46"/>
      <c r="FA67" s="46"/>
      <c r="FB67" s="46"/>
      <c r="FC67" s="12"/>
      <c r="FD67" s="12"/>
      <c r="FE67" s="12"/>
      <c r="FF67" s="12"/>
      <c r="FG67" s="12"/>
      <c r="FH67" s="12"/>
      <c r="FI67" s="12"/>
      <c r="FJ67" s="12"/>
      <c r="FK67" s="49"/>
      <c r="FL67" s="49"/>
      <c r="FM67" s="49"/>
      <c r="FN67" s="49"/>
      <c r="FO67" s="77"/>
      <c r="FP67" s="77">
        <v>36</v>
      </c>
      <c r="FQ67" s="77"/>
      <c r="FR67" s="77"/>
      <c r="FS67" s="52"/>
      <c r="FT67" s="46"/>
      <c r="FU67" s="46"/>
      <c r="FV67" s="12"/>
      <c r="FW67" s="12"/>
      <c r="FX67" s="12"/>
      <c r="FY67" s="12"/>
      <c r="FZ67" s="12"/>
      <c r="GA67" s="12"/>
      <c r="GB67" s="12"/>
      <c r="GC67" s="49"/>
      <c r="GD67" s="49"/>
      <c r="GE67" s="15"/>
      <c r="GF67" s="15"/>
      <c r="GG67" s="15"/>
      <c r="GH67" s="15"/>
      <c r="GI67" s="52"/>
      <c r="GJ67" s="82"/>
      <c r="GK67" s="82"/>
      <c r="GL67" s="82"/>
      <c r="GM67" s="82"/>
      <c r="GN67" s="84"/>
      <c r="GO67" s="84"/>
      <c r="GP67" s="84"/>
      <c r="GQ67" s="84"/>
      <c r="GR67" s="84"/>
      <c r="GS67" s="84"/>
      <c r="GT67" s="53">
        <f t="shared" si="82"/>
        <v>36</v>
      </c>
    </row>
    <row r="68" spans="1:202" ht="51.75" thickBot="1" x14ac:dyDescent="0.3">
      <c r="A68" s="87" t="s">
        <v>154</v>
      </c>
      <c r="B68" s="88" t="s">
        <v>155</v>
      </c>
      <c r="C68" s="89">
        <f>SUM(C69:C72)</f>
        <v>0</v>
      </c>
      <c r="D68" s="89">
        <f t="shared" ref="D68:BO68" si="95">SUM(D69:D72)</f>
        <v>0</v>
      </c>
      <c r="E68" s="89">
        <f t="shared" si="95"/>
        <v>0</v>
      </c>
      <c r="F68" s="89">
        <f t="shared" si="95"/>
        <v>0</v>
      </c>
      <c r="G68" s="89">
        <f t="shared" si="95"/>
        <v>0</v>
      </c>
      <c r="H68" s="89">
        <f t="shared" si="95"/>
        <v>0</v>
      </c>
      <c r="I68" s="89">
        <f t="shared" si="95"/>
        <v>0</v>
      </c>
      <c r="J68" s="89">
        <f t="shared" si="95"/>
        <v>0</v>
      </c>
      <c r="K68" s="89">
        <f t="shared" si="95"/>
        <v>0</v>
      </c>
      <c r="L68" s="89">
        <f t="shared" si="95"/>
        <v>0</v>
      </c>
      <c r="M68" s="89">
        <f t="shared" si="95"/>
        <v>0</v>
      </c>
      <c r="N68" s="89">
        <f t="shared" si="95"/>
        <v>0</v>
      </c>
      <c r="O68" s="89">
        <f t="shared" si="95"/>
        <v>0</v>
      </c>
      <c r="P68" s="89">
        <f t="shared" si="95"/>
        <v>0</v>
      </c>
      <c r="Q68" s="89">
        <f t="shared" si="95"/>
        <v>0</v>
      </c>
      <c r="R68" s="89">
        <f t="shared" si="95"/>
        <v>0</v>
      </c>
      <c r="S68" s="89">
        <f t="shared" si="95"/>
        <v>0</v>
      </c>
      <c r="T68" s="89">
        <f t="shared" si="95"/>
        <v>0</v>
      </c>
      <c r="U68" s="89">
        <f t="shared" si="95"/>
        <v>0</v>
      </c>
      <c r="V68" s="89">
        <f t="shared" si="95"/>
        <v>0</v>
      </c>
      <c r="W68" s="89">
        <f t="shared" si="95"/>
        <v>0</v>
      </c>
      <c r="X68" s="89">
        <f t="shared" si="95"/>
        <v>0</v>
      </c>
      <c r="Y68" s="89">
        <f t="shared" si="95"/>
        <v>0</v>
      </c>
      <c r="Z68" s="89">
        <f t="shared" si="95"/>
        <v>0</v>
      </c>
      <c r="AA68" s="89">
        <f t="shared" si="95"/>
        <v>0</v>
      </c>
      <c r="AB68" s="89">
        <f t="shared" si="95"/>
        <v>0</v>
      </c>
      <c r="AC68" s="89">
        <f t="shared" si="95"/>
        <v>0</v>
      </c>
      <c r="AD68" s="89">
        <f t="shared" si="95"/>
        <v>0</v>
      </c>
      <c r="AE68" s="89">
        <f t="shared" si="95"/>
        <v>0</v>
      </c>
      <c r="AF68" s="89">
        <f t="shared" si="95"/>
        <v>0</v>
      </c>
      <c r="AG68" s="89">
        <f t="shared" si="95"/>
        <v>0</v>
      </c>
      <c r="AH68" s="89">
        <f t="shared" si="95"/>
        <v>0</v>
      </c>
      <c r="AI68" s="89">
        <f t="shared" si="95"/>
        <v>0</v>
      </c>
      <c r="AJ68" s="89">
        <f t="shared" si="95"/>
        <v>0</v>
      </c>
      <c r="AK68" s="89">
        <f t="shared" si="95"/>
        <v>0</v>
      </c>
      <c r="AL68" s="89">
        <f t="shared" si="95"/>
        <v>0</v>
      </c>
      <c r="AM68" s="89">
        <f t="shared" si="95"/>
        <v>0</v>
      </c>
      <c r="AN68" s="89">
        <f t="shared" si="95"/>
        <v>0</v>
      </c>
      <c r="AO68" s="89">
        <f t="shared" si="95"/>
        <v>0</v>
      </c>
      <c r="AP68" s="89">
        <f t="shared" si="95"/>
        <v>0</v>
      </c>
      <c r="AQ68" s="89">
        <f t="shared" si="95"/>
        <v>0</v>
      </c>
      <c r="AR68" s="89">
        <f t="shared" si="95"/>
        <v>0</v>
      </c>
      <c r="AS68" s="89">
        <f t="shared" si="95"/>
        <v>0</v>
      </c>
      <c r="AT68" s="89">
        <f t="shared" si="95"/>
        <v>0</v>
      </c>
      <c r="AU68" s="89">
        <f t="shared" si="95"/>
        <v>0</v>
      </c>
      <c r="AV68" s="89">
        <f t="shared" si="95"/>
        <v>0</v>
      </c>
      <c r="AW68" s="89">
        <f t="shared" si="95"/>
        <v>0</v>
      </c>
      <c r="AX68" s="89">
        <f t="shared" si="95"/>
        <v>0</v>
      </c>
      <c r="AY68" s="89">
        <f t="shared" si="95"/>
        <v>0</v>
      </c>
      <c r="AZ68" s="89">
        <f t="shared" si="95"/>
        <v>0</v>
      </c>
      <c r="BA68" s="89">
        <f t="shared" si="95"/>
        <v>0</v>
      </c>
      <c r="BB68" s="89">
        <f t="shared" si="95"/>
        <v>0</v>
      </c>
      <c r="BC68" s="89">
        <f t="shared" si="95"/>
        <v>0</v>
      </c>
      <c r="BD68" s="89">
        <f t="shared" si="95"/>
        <v>0</v>
      </c>
      <c r="BE68" s="89">
        <f t="shared" si="95"/>
        <v>0</v>
      </c>
      <c r="BF68" s="89">
        <f t="shared" si="95"/>
        <v>0</v>
      </c>
      <c r="BG68" s="89">
        <f t="shared" si="95"/>
        <v>0</v>
      </c>
      <c r="BH68" s="89">
        <f t="shared" si="95"/>
        <v>0</v>
      </c>
      <c r="BI68" s="89">
        <f t="shared" si="95"/>
        <v>0</v>
      </c>
      <c r="BJ68" s="89">
        <f t="shared" si="95"/>
        <v>0</v>
      </c>
      <c r="BK68" s="89">
        <f t="shared" si="95"/>
        <v>0</v>
      </c>
      <c r="BL68" s="89">
        <f t="shared" si="95"/>
        <v>0</v>
      </c>
      <c r="BM68" s="89">
        <f t="shared" si="95"/>
        <v>0</v>
      </c>
      <c r="BN68" s="89">
        <f t="shared" si="95"/>
        <v>0</v>
      </c>
      <c r="BO68" s="89">
        <f t="shared" si="95"/>
        <v>0</v>
      </c>
      <c r="BP68" s="89">
        <f t="shared" ref="BP68:EA68" si="96">SUM(BP69:BP72)</f>
        <v>0</v>
      </c>
      <c r="BQ68" s="89">
        <f t="shared" si="96"/>
        <v>0</v>
      </c>
      <c r="BR68" s="89">
        <f t="shared" si="96"/>
        <v>0</v>
      </c>
      <c r="BS68" s="89">
        <f t="shared" si="96"/>
        <v>0</v>
      </c>
      <c r="BT68" s="89">
        <f t="shared" si="96"/>
        <v>0</v>
      </c>
      <c r="BU68" s="89">
        <f t="shared" si="96"/>
        <v>0</v>
      </c>
      <c r="BV68" s="89">
        <f t="shared" si="96"/>
        <v>0</v>
      </c>
      <c r="BW68" s="89">
        <f t="shared" si="96"/>
        <v>0</v>
      </c>
      <c r="BX68" s="89">
        <f t="shared" si="96"/>
        <v>0</v>
      </c>
      <c r="BY68" s="89">
        <f t="shared" si="96"/>
        <v>0</v>
      </c>
      <c r="BZ68" s="89">
        <f t="shared" si="96"/>
        <v>0</v>
      </c>
      <c r="CA68" s="89">
        <f t="shared" si="96"/>
        <v>0</v>
      </c>
      <c r="CB68" s="89">
        <f t="shared" si="96"/>
        <v>0</v>
      </c>
      <c r="CC68" s="89">
        <f t="shared" si="96"/>
        <v>0</v>
      </c>
      <c r="CD68" s="89">
        <f t="shared" si="96"/>
        <v>0</v>
      </c>
      <c r="CE68" s="89">
        <f t="shared" si="96"/>
        <v>0</v>
      </c>
      <c r="CF68" s="89">
        <f t="shared" si="96"/>
        <v>0</v>
      </c>
      <c r="CG68" s="89">
        <f t="shared" si="96"/>
        <v>0</v>
      </c>
      <c r="CH68" s="89">
        <f t="shared" si="96"/>
        <v>0</v>
      </c>
      <c r="CI68" s="89">
        <f t="shared" si="96"/>
        <v>0</v>
      </c>
      <c r="CJ68" s="89">
        <f t="shared" si="96"/>
        <v>0</v>
      </c>
      <c r="CK68" s="89">
        <f t="shared" si="96"/>
        <v>0</v>
      </c>
      <c r="CL68" s="89">
        <f t="shared" si="96"/>
        <v>0</v>
      </c>
      <c r="CM68" s="89">
        <f t="shared" si="96"/>
        <v>0</v>
      </c>
      <c r="CN68" s="89">
        <f t="shared" si="96"/>
        <v>0</v>
      </c>
      <c r="CO68" s="89">
        <f t="shared" si="96"/>
        <v>0</v>
      </c>
      <c r="CP68" s="89">
        <f t="shared" si="96"/>
        <v>0</v>
      </c>
      <c r="CQ68" s="89">
        <f t="shared" si="96"/>
        <v>0</v>
      </c>
      <c r="CR68" s="89">
        <f t="shared" si="96"/>
        <v>0</v>
      </c>
      <c r="CS68" s="89">
        <f t="shared" si="96"/>
        <v>0</v>
      </c>
      <c r="CT68" s="89">
        <f t="shared" si="96"/>
        <v>0</v>
      </c>
      <c r="CU68" s="89">
        <f t="shared" si="96"/>
        <v>0</v>
      </c>
      <c r="CV68" s="89">
        <f t="shared" si="96"/>
        <v>0</v>
      </c>
      <c r="CW68" s="89">
        <f t="shared" si="96"/>
        <v>0</v>
      </c>
      <c r="CX68" s="89">
        <f t="shared" si="96"/>
        <v>0</v>
      </c>
      <c r="CY68" s="89">
        <f t="shared" si="96"/>
        <v>0</v>
      </c>
      <c r="CZ68" s="89">
        <f t="shared" si="96"/>
        <v>0</v>
      </c>
      <c r="DA68" s="89">
        <f t="shared" si="96"/>
        <v>0</v>
      </c>
      <c r="DB68" s="89">
        <f t="shared" si="96"/>
        <v>0</v>
      </c>
      <c r="DC68" s="89">
        <f t="shared" si="96"/>
        <v>0</v>
      </c>
      <c r="DD68" s="89">
        <f t="shared" si="96"/>
        <v>0</v>
      </c>
      <c r="DE68" s="89">
        <f t="shared" si="96"/>
        <v>0</v>
      </c>
      <c r="DF68" s="89">
        <f t="shared" si="96"/>
        <v>0</v>
      </c>
      <c r="DG68" s="89">
        <f t="shared" si="96"/>
        <v>0</v>
      </c>
      <c r="DH68" s="89">
        <f t="shared" si="96"/>
        <v>0</v>
      </c>
      <c r="DI68" s="89">
        <f t="shared" si="96"/>
        <v>0</v>
      </c>
      <c r="DJ68" s="89">
        <f t="shared" si="96"/>
        <v>0</v>
      </c>
      <c r="DK68" s="89">
        <f t="shared" si="96"/>
        <v>0</v>
      </c>
      <c r="DL68" s="89">
        <f t="shared" si="96"/>
        <v>0</v>
      </c>
      <c r="DM68" s="89">
        <f t="shared" si="96"/>
        <v>0</v>
      </c>
      <c r="DN68" s="89">
        <f t="shared" si="96"/>
        <v>0</v>
      </c>
      <c r="DO68" s="89">
        <f t="shared" si="96"/>
        <v>0</v>
      </c>
      <c r="DP68" s="89">
        <f t="shared" si="96"/>
        <v>0</v>
      </c>
      <c r="DQ68" s="89">
        <f t="shared" si="96"/>
        <v>0</v>
      </c>
      <c r="DR68" s="89">
        <f t="shared" si="96"/>
        <v>0</v>
      </c>
      <c r="DS68" s="89">
        <f t="shared" si="96"/>
        <v>0</v>
      </c>
      <c r="DT68" s="89">
        <f t="shared" si="96"/>
        <v>0</v>
      </c>
      <c r="DU68" s="89">
        <f t="shared" si="96"/>
        <v>0</v>
      </c>
      <c r="DV68" s="89">
        <f t="shared" si="96"/>
        <v>2</v>
      </c>
      <c r="DW68" s="89">
        <f t="shared" si="96"/>
        <v>2</v>
      </c>
      <c r="DX68" s="89">
        <f t="shared" si="96"/>
        <v>2</v>
      </c>
      <c r="DY68" s="89">
        <f t="shared" si="96"/>
        <v>2</v>
      </c>
      <c r="DZ68" s="89">
        <f t="shared" si="96"/>
        <v>2</v>
      </c>
      <c r="EA68" s="89">
        <f t="shared" si="96"/>
        <v>2</v>
      </c>
      <c r="EB68" s="89">
        <f t="shared" ref="EB68:GM68" si="97">SUM(EB69:EB72)</f>
        <v>2</v>
      </c>
      <c r="EC68" s="89">
        <f t="shared" si="97"/>
        <v>2</v>
      </c>
      <c r="ED68" s="89">
        <f t="shared" si="97"/>
        <v>2</v>
      </c>
      <c r="EE68" s="89">
        <f t="shared" si="97"/>
        <v>2</v>
      </c>
      <c r="EF68" s="89">
        <f t="shared" si="97"/>
        <v>2</v>
      </c>
      <c r="EG68" s="89">
        <f t="shared" si="97"/>
        <v>2</v>
      </c>
      <c r="EH68" s="89">
        <f t="shared" si="97"/>
        <v>2</v>
      </c>
      <c r="EI68" s="89">
        <f t="shared" si="97"/>
        <v>2</v>
      </c>
      <c r="EJ68" s="89">
        <f t="shared" si="97"/>
        <v>2</v>
      </c>
      <c r="EK68" s="89">
        <f t="shared" si="97"/>
        <v>2</v>
      </c>
      <c r="EL68" s="89">
        <f t="shared" si="97"/>
        <v>0</v>
      </c>
      <c r="EM68" s="89">
        <f t="shared" si="97"/>
        <v>0</v>
      </c>
      <c r="EN68" s="89">
        <f t="shared" si="97"/>
        <v>0</v>
      </c>
      <c r="EO68" s="89">
        <f t="shared" si="97"/>
        <v>0</v>
      </c>
      <c r="EP68" s="89">
        <f t="shared" si="97"/>
        <v>0</v>
      </c>
      <c r="EQ68" s="89">
        <f t="shared" si="97"/>
        <v>0</v>
      </c>
      <c r="ER68" s="89">
        <f t="shared" si="97"/>
        <v>0</v>
      </c>
      <c r="ES68" s="89">
        <f t="shared" si="97"/>
        <v>0</v>
      </c>
      <c r="ET68" s="89">
        <f t="shared" si="97"/>
        <v>0</v>
      </c>
      <c r="EU68" s="89">
        <f t="shared" si="97"/>
        <v>0</v>
      </c>
      <c r="EV68" s="89">
        <f t="shared" si="97"/>
        <v>0</v>
      </c>
      <c r="EW68" s="89">
        <f t="shared" si="97"/>
        <v>0</v>
      </c>
      <c r="EX68" s="89">
        <f t="shared" si="97"/>
        <v>0</v>
      </c>
      <c r="EY68" s="89">
        <f t="shared" si="97"/>
        <v>0</v>
      </c>
      <c r="EZ68" s="89">
        <f t="shared" si="97"/>
        <v>0</v>
      </c>
      <c r="FA68" s="89">
        <f t="shared" si="97"/>
        <v>0</v>
      </c>
      <c r="FB68" s="89">
        <f t="shared" si="97"/>
        <v>0</v>
      </c>
      <c r="FC68" s="89">
        <f t="shared" si="97"/>
        <v>6</v>
      </c>
      <c r="FD68" s="89">
        <f t="shared" si="97"/>
        <v>6</v>
      </c>
      <c r="FE68" s="89">
        <f t="shared" si="97"/>
        <v>6</v>
      </c>
      <c r="FF68" s="89">
        <f t="shared" si="97"/>
        <v>6</v>
      </c>
      <c r="FG68" s="89">
        <f t="shared" si="97"/>
        <v>6</v>
      </c>
      <c r="FH68" s="89">
        <f t="shared" si="97"/>
        <v>6</v>
      </c>
      <c r="FI68" s="89">
        <f t="shared" si="97"/>
        <v>6</v>
      </c>
      <c r="FJ68" s="89">
        <f t="shared" si="97"/>
        <v>6</v>
      </c>
      <c r="FK68" s="89">
        <f t="shared" si="97"/>
        <v>6</v>
      </c>
      <c r="FL68" s="89">
        <f t="shared" si="97"/>
        <v>6</v>
      </c>
      <c r="FM68" s="89">
        <f t="shared" si="97"/>
        <v>6</v>
      </c>
      <c r="FN68" s="89">
        <f t="shared" si="97"/>
        <v>6</v>
      </c>
      <c r="FO68" s="89">
        <f t="shared" si="97"/>
        <v>0</v>
      </c>
      <c r="FP68" s="89">
        <f t="shared" si="97"/>
        <v>0</v>
      </c>
      <c r="FQ68" s="89">
        <f t="shared" si="97"/>
        <v>0</v>
      </c>
      <c r="FR68" s="89">
        <f t="shared" si="97"/>
        <v>0</v>
      </c>
      <c r="FS68" s="89">
        <f t="shared" si="97"/>
        <v>0</v>
      </c>
      <c r="FT68" s="89">
        <f t="shared" si="97"/>
        <v>0</v>
      </c>
      <c r="FU68" s="89">
        <f t="shared" si="97"/>
        <v>0</v>
      </c>
      <c r="FV68" s="89">
        <f t="shared" si="97"/>
        <v>12</v>
      </c>
      <c r="FW68" s="89">
        <f t="shared" si="97"/>
        <v>10</v>
      </c>
      <c r="FX68" s="89">
        <f t="shared" si="97"/>
        <v>12</v>
      </c>
      <c r="FY68" s="89">
        <f t="shared" si="97"/>
        <v>10</v>
      </c>
      <c r="FZ68" s="89">
        <f t="shared" si="97"/>
        <v>12</v>
      </c>
      <c r="GA68" s="89">
        <f t="shared" si="97"/>
        <v>10</v>
      </c>
      <c r="GB68" s="89">
        <f t="shared" si="97"/>
        <v>12</v>
      </c>
      <c r="GC68" s="89">
        <f t="shared" si="97"/>
        <v>10</v>
      </c>
      <c r="GD68" s="89">
        <f t="shared" si="97"/>
        <v>11</v>
      </c>
      <c r="GE68" s="89">
        <f t="shared" si="97"/>
        <v>36</v>
      </c>
      <c r="GF68" s="89">
        <f t="shared" si="97"/>
        <v>36</v>
      </c>
      <c r="GG68" s="89">
        <f t="shared" si="97"/>
        <v>36</v>
      </c>
      <c r="GH68" s="89">
        <f t="shared" si="97"/>
        <v>0</v>
      </c>
      <c r="GI68" s="89">
        <v>14</v>
      </c>
      <c r="GJ68" s="89">
        <f t="shared" si="97"/>
        <v>0</v>
      </c>
      <c r="GK68" s="89">
        <f t="shared" si="97"/>
        <v>0</v>
      </c>
      <c r="GL68" s="89">
        <f t="shared" si="97"/>
        <v>0</v>
      </c>
      <c r="GM68" s="89">
        <f t="shared" si="97"/>
        <v>0</v>
      </c>
      <c r="GN68" s="89">
        <f t="shared" ref="GN68:GS68" si="98">SUM(GN69:GN72)</f>
        <v>0</v>
      </c>
      <c r="GO68" s="89">
        <f t="shared" si="98"/>
        <v>0</v>
      </c>
      <c r="GP68" s="89">
        <f t="shared" si="98"/>
        <v>0</v>
      </c>
      <c r="GQ68" s="89">
        <f t="shared" si="98"/>
        <v>0</v>
      </c>
      <c r="GR68" s="89">
        <f t="shared" si="98"/>
        <v>0</v>
      </c>
      <c r="GS68" s="89">
        <f t="shared" si="98"/>
        <v>0</v>
      </c>
      <c r="GT68" s="89">
        <f>SUM(GT69:GT72)+GI68</f>
        <v>325</v>
      </c>
    </row>
    <row r="69" spans="1:202" ht="15.75" thickBot="1" x14ac:dyDescent="0.3">
      <c r="A69" s="67" t="s">
        <v>156</v>
      </c>
      <c r="B69" s="68" t="s">
        <v>157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46" t="s">
        <v>21</v>
      </c>
      <c r="U69" s="46" t="s">
        <v>21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69"/>
      <c r="AS69" s="69"/>
      <c r="AT69" s="46" t="s">
        <v>21</v>
      </c>
      <c r="AU69" s="46" t="s">
        <v>21</v>
      </c>
      <c r="AV69" s="46" t="s">
        <v>21</v>
      </c>
      <c r="AW69" s="46" t="s">
        <v>21</v>
      </c>
      <c r="AX69" s="46" t="s">
        <v>21</v>
      </c>
      <c r="AY69" s="46" t="s">
        <v>21</v>
      </c>
      <c r="AZ69" s="46" t="s">
        <v>21</v>
      </c>
      <c r="BA69" s="46" t="s">
        <v>21</v>
      </c>
      <c r="BB69" s="46" t="s">
        <v>21</v>
      </c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52"/>
      <c r="BT69" s="46" t="s">
        <v>21</v>
      </c>
      <c r="BU69" s="46" t="s">
        <v>21</v>
      </c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49"/>
      <c r="CK69" s="49"/>
      <c r="CL69" s="49"/>
      <c r="CM69" s="49"/>
      <c r="CN69" s="49"/>
      <c r="CO69" s="49"/>
      <c r="CP69" s="49"/>
      <c r="CQ69" s="50"/>
      <c r="CR69" s="50"/>
      <c r="CS69" s="52"/>
      <c r="CT69" s="46"/>
      <c r="CU69" s="46"/>
      <c r="CV69" s="46"/>
      <c r="CW69" s="46"/>
      <c r="CX69" s="46"/>
      <c r="CY69" s="46"/>
      <c r="CZ69" s="46"/>
      <c r="DA69" s="46"/>
      <c r="DB69" s="46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50"/>
      <c r="DN69" s="50"/>
      <c r="DO69" s="50"/>
      <c r="DP69" s="50"/>
      <c r="DQ69" s="50"/>
      <c r="DR69" s="50"/>
      <c r="DS69" s="52"/>
      <c r="DT69" s="46"/>
      <c r="DU69" s="46"/>
      <c r="DV69" s="12">
        <v>2</v>
      </c>
      <c r="DW69" s="12">
        <v>2</v>
      </c>
      <c r="DX69" s="12">
        <v>2</v>
      </c>
      <c r="DY69" s="12">
        <v>2</v>
      </c>
      <c r="DZ69" s="12">
        <v>2</v>
      </c>
      <c r="EA69" s="12">
        <v>2</v>
      </c>
      <c r="EB69" s="12">
        <v>2</v>
      </c>
      <c r="EC69" s="12">
        <v>2</v>
      </c>
      <c r="ED69" s="12">
        <v>2</v>
      </c>
      <c r="EE69" s="12">
        <v>2</v>
      </c>
      <c r="EF69" s="12">
        <v>2</v>
      </c>
      <c r="EG69" s="12">
        <v>2</v>
      </c>
      <c r="EH69" s="12">
        <v>2</v>
      </c>
      <c r="EI69" s="12">
        <v>2</v>
      </c>
      <c r="EJ69" s="12">
        <v>2</v>
      </c>
      <c r="EK69" s="12">
        <v>2</v>
      </c>
      <c r="EL69" s="51"/>
      <c r="EM69" s="51"/>
      <c r="EN69" s="51"/>
      <c r="EO69" s="77"/>
      <c r="EP69" s="77"/>
      <c r="EQ69" s="77"/>
      <c r="ER69" s="77"/>
      <c r="ES69" s="52"/>
      <c r="ET69" s="46"/>
      <c r="EU69" s="46"/>
      <c r="EV69" s="46"/>
      <c r="EW69" s="46"/>
      <c r="EX69" s="46"/>
      <c r="EY69" s="46"/>
      <c r="EZ69" s="46"/>
      <c r="FA69" s="46"/>
      <c r="FB69" s="46"/>
      <c r="FC69" s="12"/>
      <c r="FD69" s="12"/>
      <c r="FE69" s="12"/>
      <c r="FF69" s="12"/>
      <c r="FG69" s="12"/>
      <c r="FH69" s="12"/>
      <c r="FI69" s="12"/>
      <c r="FJ69" s="12"/>
      <c r="FK69" s="49"/>
      <c r="FL69" s="49"/>
      <c r="FM69" s="49"/>
      <c r="FN69" s="49"/>
      <c r="FO69" s="77"/>
      <c r="FP69" s="77"/>
      <c r="FQ69" s="77"/>
      <c r="FR69" s="77"/>
      <c r="FS69" s="52"/>
      <c r="FT69" s="46"/>
      <c r="FU69" s="46"/>
      <c r="FV69" s="12"/>
      <c r="FW69" s="12"/>
      <c r="FX69" s="12"/>
      <c r="FY69" s="12"/>
      <c r="FZ69" s="12"/>
      <c r="GA69" s="12"/>
      <c r="GB69" s="12"/>
      <c r="GC69" s="49"/>
      <c r="GD69" s="49"/>
      <c r="GE69" s="15"/>
      <c r="GF69" s="15"/>
      <c r="GG69" s="15"/>
      <c r="GH69" s="15"/>
      <c r="GI69" s="52"/>
      <c r="GJ69" s="82"/>
      <c r="GK69" s="82"/>
      <c r="GL69" s="82"/>
      <c r="GM69" s="82"/>
      <c r="GN69" s="84"/>
      <c r="GO69" s="84"/>
      <c r="GP69" s="84"/>
      <c r="GQ69" s="84"/>
      <c r="GR69" s="84"/>
      <c r="GS69" s="84"/>
      <c r="GT69" s="53">
        <f t="shared" si="82"/>
        <v>32</v>
      </c>
    </row>
    <row r="70" spans="1:202" ht="51.75" thickBot="1" x14ac:dyDescent="0.3">
      <c r="A70" s="67" t="s">
        <v>158</v>
      </c>
      <c r="B70" s="68" t="s">
        <v>159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46" t="s">
        <v>21</v>
      </c>
      <c r="U70" s="46" t="s">
        <v>21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69"/>
      <c r="AS70" s="69"/>
      <c r="AT70" s="46" t="s">
        <v>21</v>
      </c>
      <c r="AU70" s="46" t="s">
        <v>21</v>
      </c>
      <c r="AV70" s="46" t="s">
        <v>21</v>
      </c>
      <c r="AW70" s="46" t="s">
        <v>21</v>
      </c>
      <c r="AX70" s="46" t="s">
        <v>21</v>
      </c>
      <c r="AY70" s="46" t="s">
        <v>21</v>
      </c>
      <c r="AZ70" s="46" t="s">
        <v>21</v>
      </c>
      <c r="BA70" s="46" t="s">
        <v>21</v>
      </c>
      <c r="BB70" s="46" t="s">
        <v>21</v>
      </c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52"/>
      <c r="BT70" s="46" t="s">
        <v>21</v>
      </c>
      <c r="BU70" s="46" t="s">
        <v>21</v>
      </c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49"/>
      <c r="CK70" s="49"/>
      <c r="CL70" s="49"/>
      <c r="CM70" s="49"/>
      <c r="CN70" s="49"/>
      <c r="CO70" s="49"/>
      <c r="CP70" s="49"/>
      <c r="CQ70" s="50"/>
      <c r="CR70" s="50"/>
      <c r="CS70" s="52"/>
      <c r="CT70" s="46"/>
      <c r="CU70" s="46"/>
      <c r="CV70" s="46"/>
      <c r="CW70" s="46"/>
      <c r="CX70" s="46"/>
      <c r="CY70" s="46"/>
      <c r="CZ70" s="46"/>
      <c r="DA70" s="46"/>
      <c r="DB70" s="46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50"/>
      <c r="DN70" s="50"/>
      <c r="DO70" s="50"/>
      <c r="DP70" s="50"/>
      <c r="DQ70" s="50"/>
      <c r="DR70" s="50"/>
      <c r="DS70" s="52"/>
      <c r="DT70" s="46"/>
      <c r="DU70" s="46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49"/>
      <c r="EL70" s="51"/>
      <c r="EM70" s="51"/>
      <c r="EN70" s="51"/>
      <c r="EO70" s="77"/>
      <c r="EP70" s="77"/>
      <c r="EQ70" s="77"/>
      <c r="ER70" s="77"/>
      <c r="ES70" s="52"/>
      <c r="ET70" s="46"/>
      <c r="EU70" s="46"/>
      <c r="EV70" s="46"/>
      <c r="EW70" s="46"/>
      <c r="EX70" s="46"/>
      <c r="EY70" s="46"/>
      <c r="EZ70" s="46"/>
      <c r="FA70" s="46"/>
      <c r="FB70" s="46"/>
      <c r="FC70" s="12">
        <v>6</v>
      </c>
      <c r="FD70" s="12">
        <v>6</v>
      </c>
      <c r="FE70" s="12">
        <v>6</v>
      </c>
      <c r="FF70" s="12">
        <v>6</v>
      </c>
      <c r="FG70" s="12">
        <v>6</v>
      </c>
      <c r="FH70" s="12">
        <v>6</v>
      </c>
      <c r="FI70" s="12">
        <v>6</v>
      </c>
      <c r="FJ70" s="12">
        <v>6</v>
      </c>
      <c r="FK70" s="12">
        <v>6</v>
      </c>
      <c r="FL70" s="12">
        <v>6</v>
      </c>
      <c r="FM70" s="12">
        <v>6</v>
      </c>
      <c r="FN70" s="12">
        <v>6</v>
      </c>
      <c r="FO70" s="77"/>
      <c r="FP70" s="77"/>
      <c r="FQ70" s="77"/>
      <c r="FR70" s="77"/>
      <c r="FS70" s="52"/>
      <c r="FT70" s="46"/>
      <c r="FU70" s="46"/>
      <c r="FV70" s="12">
        <v>6</v>
      </c>
      <c r="FW70" s="12">
        <v>4</v>
      </c>
      <c r="FX70" s="12">
        <v>6</v>
      </c>
      <c r="FY70" s="12">
        <v>4</v>
      </c>
      <c r="FZ70" s="12">
        <v>6</v>
      </c>
      <c r="GA70" s="12">
        <v>4</v>
      </c>
      <c r="GB70" s="12">
        <v>6</v>
      </c>
      <c r="GC70" s="49">
        <v>4</v>
      </c>
      <c r="GD70" s="49">
        <v>5</v>
      </c>
      <c r="GE70" s="15"/>
      <c r="GF70" s="15"/>
      <c r="GG70" s="15"/>
      <c r="GH70" s="15"/>
      <c r="GI70" s="52"/>
      <c r="GJ70" s="82"/>
      <c r="GK70" s="82"/>
      <c r="GL70" s="82"/>
      <c r="GM70" s="82"/>
      <c r="GN70" s="84"/>
      <c r="GO70" s="84"/>
      <c r="GP70" s="84"/>
      <c r="GQ70" s="84"/>
      <c r="GR70" s="84"/>
      <c r="GS70" s="84"/>
      <c r="GT70" s="53">
        <f t="shared" si="82"/>
        <v>117</v>
      </c>
    </row>
    <row r="71" spans="1:202" ht="26.25" thickBot="1" x14ac:dyDescent="0.3">
      <c r="A71" s="67" t="s">
        <v>160</v>
      </c>
      <c r="B71" s="68" t="s">
        <v>161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46" t="s">
        <v>21</v>
      </c>
      <c r="U71" s="46" t="s">
        <v>21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69"/>
      <c r="AS71" s="69"/>
      <c r="AT71" s="46" t="s">
        <v>21</v>
      </c>
      <c r="AU71" s="46" t="s">
        <v>21</v>
      </c>
      <c r="AV71" s="46" t="s">
        <v>21</v>
      </c>
      <c r="AW71" s="46" t="s">
        <v>21</v>
      </c>
      <c r="AX71" s="46" t="s">
        <v>21</v>
      </c>
      <c r="AY71" s="46" t="s">
        <v>21</v>
      </c>
      <c r="AZ71" s="46" t="s">
        <v>21</v>
      </c>
      <c r="BA71" s="46" t="s">
        <v>21</v>
      </c>
      <c r="BB71" s="46" t="s">
        <v>21</v>
      </c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52"/>
      <c r="BT71" s="46" t="s">
        <v>21</v>
      </c>
      <c r="BU71" s="46" t="s">
        <v>21</v>
      </c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49"/>
      <c r="CK71" s="49"/>
      <c r="CL71" s="49"/>
      <c r="CM71" s="49"/>
      <c r="CN71" s="49"/>
      <c r="CO71" s="49"/>
      <c r="CP71" s="49"/>
      <c r="CQ71" s="50"/>
      <c r="CR71" s="50"/>
      <c r="CS71" s="52"/>
      <c r="CT71" s="46"/>
      <c r="CU71" s="46"/>
      <c r="CV71" s="46"/>
      <c r="CW71" s="46"/>
      <c r="CX71" s="46"/>
      <c r="CY71" s="46"/>
      <c r="CZ71" s="46"/>
      <c r="DA71" s="46"/>
      <c r="DB71" s="46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50"/>
      <c r="DN71" s="50"/>
      <c r="DO71" s="50"/>
      <c r="DP71" s="50"/>
      <c r="DQ71" s="50"/>
      <c r="DR71" s="50"/>
      <c r="DS71" s="52"/>
      <c r="DT71" s="46"/>
      <c r="DU71" s="46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49"/>
      <c r="EL71" s="51"/>
      <c r="EM71" s="51"/>
      <c r="EN71" s="51"/>
      <c r="EO71" s="77"/>
      <c r="EP71" s="77"/>
      <c r="EQ71" s="77"/>
      <c r="ER71" s="77"/>
      <c r="ES71" s="52"/>
      <c r="ET71" s="46"/>
      <c r="EU71" s="46"/>
      <c r="EV71" s="46"/>
      <c r="EW71" s="46"/>
      <c r="EX71" s="46"/>
      <c r="EY71" s="46"/>
      <c r="EZ71" s="46"/>
      <c r="FA71" s="46"/>
      <c r="FB71" s="46"/>
      <c r="FC71" s="12"/>
      <c r="FD71" s="12"/>
      <c r="FE71" s="12"/>
      <c r="FF71" s="12"/>
      <c r="FG71" s="12"/>
      <c r="FH71" s="12"/>
      <c r="FI71" s="12"/>
      <c r="FJ71" s="12"/>
      <c r="FK71" s="49"/>
      <c r="FL71" s="49"/>
      <c r="FM71" s="49"/>
      <c r="FN71" s="49"/>
      <c r="FO71" s="77"/>
      <c r="FP71" s="77"/>
      <c r="FQ71" s="77"/>
      <c r="FR71" s="77"/>
      <c r="FS71" s="52"/>
      <c r="FT71" s="46"/>
      <c r="FU71" s="46"/>
      <c r="FV71" s="12">
        <v>6</v>
      </c>
      <c r="FW71" s="12">
        <v>6</v>
      </c>
      <c r="FX71" s="12">
        <v>6</v>
      </c>
      <c r="FY71" s="12">
        <v>6</v>
      </c>
      <c r="FZ71" s="12">
        <v>6</v>
      </c>
      <c r="GA71" s="12">
        <v>6</v>
      </c>
      <c r="GB71" s="12">
        <v>6</v>
      </c>
      <c r="GC71" s="12">
        <v>6</v>
      </c>
      <c r="GD71" s="12">
        <v>6</v>
      </c>
      <c r="GE71" s="15"/>
      <c r="GF71" s="15"/>
      <c r="GG71" s="15"/>
      <c r="GH71" s="15"/>
      <c r="GI71" s="52"/>
      <c r="GJ71" s="82"/>
      <c r="GK71" s="82"/>
      <c r="GL71" s="82"/>
      <c r="GM71" s="82"/>
      <c r="GN71" s="84"/>
      <c r="GO71" s="84"/>
      <c r="GP71" s="84"/>
      <c r="GQ71" s="84"/>
      <c r="GR71" s="84"/>
      <c r="GS71" s="84"/>
      <c r="GT71" s="53">
        <f t="shared" si="82"/>
        <v>54</v>
      </c>
    </row>
    <row r="72" spans="1:202" ht="15.75" thickBot="1" x14ac:dyDescent="0.3">
      <c r="A72" s="67" t="s">
        <v>162</v>
      </c>
      <c r="B72" s="68" t="s">
        <v>59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46" t="s">
        <v>21</v>
      </c>
      <c r="U72" s="46" t="s">
        <v>21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69"/>
      <c r="AS72" s="69"/>
      <c r="AT72" s="46" t="s">
        <v>21</v>
      </c>
      <c r="AU72" s="46" t="s">
        <v>21</v>
      </c>
      <c r="AV72" s="46" t="s">
        <v>21</v>
      </c>
      <c r="AW72" s="46" t="s">
        <v>21</v>
      </c>
      <c r="AX72" s="46" t="s">
        <v>21</v>
      </c>
      <c r="AY72" s="46" t="s">
        <v>21</v>
      </c>
      <c r="AZ72" s="46" t="s">
        <v>21</v>
      </c>
      <c r="BA72" s="46" t="s">
        <v>21</v>
      </c>
      <c r="BB72" s="46" t="s">
        <v>21</v>
      </c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52"/>
      <c r="BT72" s="46" t="s">
        <v>21</v>
      </c>
      <c r="BU72" s="46" t="s">
        <v>21</v>
      </c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49"/>
      <c r="CK72" s="49"/>
      <c r="CL72" s="49"/>
      <c r="CM72" s="49"/>
      <c r="CN72" s="49"/>
      <c r="CO72" s="49"/>
      <c r="CP72" s="49"/>
      <c r="CQ72" s="50"/>
      <c r="CR72" s="50"/>
      <c r="CS72" s="52"/>
      <c r="CT72" s="46"/>
      <c r="CU72" s="46"/>
      <c r="CV72" s="46"/>
      <c r="CW72" s="46"/>
      <c r="CX72" s="46"/>
      <c r="CY72" s="46"/>
      <c r="CZ72" s="46"/>
      <c r="DA72" s="46"/>
      <c r="DB72" s="46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50"/>
      <c r="DN72" s="50"/>
      <c r="DO72" s="50"/>
      <c r="DP72" s="50"/>
      <c r="DQ72" s="50"/>
      <c r="DR72" s="50"/>
      <c r="DS72" s="52"/>
      <c r="DT72" s="46"/>
      <c r="DU72" s="46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49"/>
      <c r="EL72" s="51"/>
      <c r="EM72" s="51"/>
      <c r="EN72" s="51"/>
      <c r="EO72" s="77"/>
      <c r="EP72" s="77"/>
      <c r="EQ72" s="77"/>
      <c r="ER72" s="77"/>
      <c r="ES72" s="52"/>
      <c r="ET72" s="46"/>
      <c r="EU72" s="46"/>
      <c r="EV72" s="46"/>
      <c r="EW72" s="46"/>
      <c r="EX72" s="46"/>
      <c r="EY72" s="46"/>
      <c r="EZ72" s="46"/>
      <c r="FA72" s="46"/>
      <c r="FB72" s="46"/>
      <c r="FC72" s="12"/>
      <c r="FD72" s="12"/>
      <c r="FE72" s="12"/>
      <c r="FF72" s="12"/>
      <c r="FG72" s="12"/>
      <c r="FH72" s="12"/>
      <c r="FI72" s="12"/>
      <c r="FJ72" s="12"/>
      <c r="FK72" s="49"/>
      <c r="FL72" s="49"/>
      <c r="FM72" s="49"/>
      <c r="FN72" s="49"/>
      <c r="FO72" s="77"/>
      <c r="FP72" s="77"/>
      <c r="FQ72" s="77"/>
      <c r="FR72" s="77"/>
      <c r="FS72" s="52"/>
      <c r="FT72" s="46"/>
      <c r="FU72" s="46"/>
      <c r="FV72" s="12"/>
      <c r="FW72" s="12"/>
      <c r="FX72" s="12"/>
      <c r="FY72" s="12"/>
      <c r="FZ72" s="12"/>
      <c r="GA72" s="12"/>
      <c r="GB72" s="12"/>
      <c r="GC72" s="49"/>
      <c r="GD72" s="49"/>
      <c r="GE72" s="15">
        <v>36</v>
      </c>
      <c r="GF72" s="15">
        <v>36</v>
      </c>
      <c r="GG72" s="15">
        <v>36</v>
      </c>
      <c r="GH72" s="15"/>
      <c r="GI72" s="52"/>
      <c r="GJ72" s="82"/>
      <c r="GK72" s="82"/>
      <c r="GL72" s="82"/>
      <c r="GM72" s="82"/>
      <c r="GN72" s="84"/>
      <c r="GO72" s="84"/>
      <c r="GP72" s="84"/>
      <c r="GQ72" s="84"/>
      <c r="GR72" s="84"/>
      <c r="GS72" s="84"/>
      <c r="GT72" s="53">
        <f t="shared" si="82"/>
        <v>108</v>
      </c>
    </row>
    <row r="73" spans="1:202" ht="51.75" thickBot="1" x14ac:dyDescent="0.3">
      <c r="A73" s="87" t="s">
        <v>163</v>
      </c>
      <c r="B73" s="88" t="s">
        <v>164</v>
      </c>
      <c r="C73" s="89">
        <f>SUM(C74:C78)</f>
        <v>0</v>
      </c>
      <c r="D73" s="89">
        <f t="shared" ref="D73:BO73" si="99">SUM(D74:D78)</f>
        <v>0</v>
      </c>
      <c r="E73" s="89">
        <f t="shared" si="99"/>
        <v>0</v>
      </c>
      <c r="F73" s="89">
        <f t="shared" si="99"/>
        <v>0</v>
      </c>
      <c r="G73" s="89">
        <f t="shared" si="99"/>
        <v>0</v>
      </c>
      <c r="H73" s="89">
        <f t="shared" si="99"/>
        <v>0</v>
      </c>
      <c r="I73" s="89">
        <f t="shared" si="99"/>
        <v>0</v>
      </c>
      <c r="J73" s="89">
        <f t="shared" si="99"/>
        <v>0</v>
      </c>
      <c r="K73" s="89">
        <f t="shared" si="99"/>
        <v>0</v>
      </c>
      <c r="L73" s="89">
        <f t="shared" si="99"/>
        <v>0</v>
      </c>
      <c r="M73" s="89">
        <f t="shared" si="99"/>
        <v>0</v>
      </c>
      <c r="N73" s="89">
        <f t="shared" si="99"/>
        <v>0</v>
      </c>
      <c r="O73" s="89">
        <f t="shared" si="99"/>
        <v>0</v>
      </c>
      <c r="P73" s="89">
        <f t="shared" si="99"/>
        <v>0</v>
      </c>
      <c r="Q73" s="89">
        <f t="shared" si="99"/>
        <v>0</v>
      </c>
      <c r="R73" s="89">
        <f t="shared" si="99"/>
        <v>0</v>
      </c>
      <c r="S73" s="89">
        <f t="shared" si="99"/>
        <v>0</v>
      </c>
      <c r="T73" s="89">
        <f t="shared" si="99"/>
        <v>0</v>
      </c>
      <c r="U73" s="89">
        <f t="shared" si="99"/>
        <v>0</v>
      </c>
      <c r="V73" s="89">
        <f t="shared" si="99"/>
        <v>0</v>
      </c>
      <c r="W73" s="89">
        <f t="shared" si="99"/>
        <v>0</v>
      </c>
      <c r="X73" s="89">
        <f t="shared" si="99"/>
        <v>0</v>
      </c>
      <c r="Y73" s="89">
        <f t="shared" si="99"/>
        <v>0</v>
      </c>
      <c r="Z73" s="89">
        <f t="shared" si="99"/>
        <v>0</v>
      </c>
      <c r="AA73" s="89">
        <f t="shared" si="99"/>
        <v>0</v>
      </c>
      <c r="AB73" s="89">
        <f t="shared" si="99"/>
        <v>0</v>
      </c>
      <c r="AC73" s="89">
        <f t="shared" si="99"/>
        <v>0</v>
      </c>
      <c r="AD73" s="89">
        <f t="shared" si="99"/>
        <v>0</v>
      </c>
      <c r="AE73" s="89">
        <f t="shared" si="99"/>
        <v>0</v>
      </c>
      <c r="AF73" s="89">
        <f t="shared" si="99"/>
        <v>0</v>
      </c>
      <c r="AG73" s="89">
        <f t="shared" si="99"/>
        <v>0</v>
      </c>
      <c r="AH73" s="89">
        <f t="shared" si="99"/>
        <v>0</v>
      </c>
      <c r="AI73" s="89">
        <f t="shared" si="99"/>
        <v>0</v>
      </c>
      <c r="AJ73" s="89">
        <f t="shared" si="99"/>
        <v>0</v>
      </c>
      <c r="AK73" s="89">
        <f t="shared" si="99"/>
        <v>0</v>
      </c>
      <c r="AL73" s="89">
        <f t="shared" si="99"/>
        <v>0</v>
      </c>
      <c r="AM73" s="89">
        <f t="shared" si="99"/>
        <v>0</v>
      </c>
      <c r="AN73" s="89">
        <f t="shared" si="99"/>
        <v>0</v>
      </c>
      <c r="AO73" s="89">
        <f t="shared" si="99"/>
        <v>0</v>
      </c>
      <c r="AP73" s="89">
        <f t="shared" si="99"/>
        <v>0</v>
      </c>
      <c r="AQ73" s="89">
        <f t="shared" si="99"/>
        <v>0</v>
      </c>
      <c r="AR73" s="89">
        <f t="shared" si="99"/>
        <v>0</v>
      </c>
      <c r="AS73" s="89">
        <f t="shared" si="99"/>
        <v>0</v>
      </c>
      <c r="AT73" s="89">
        <f t="shared" si="99"/>
        <v>0</v>
      </c>
      <c r="AU73" s="89">
        <f t="shared" si="99"/>
        <v>0</v>
      </c>
      <c r="AV73" s="89">
        <f t="shared" si="99"/>
        <v>0</v>
      </c>
      <c r="AW73" s="89">
        <f t="shared" si="99"/>
        <v>0</v>
      </c>
      <c r="AX73" s="89">
        <f t="shared" si="99"/>
        <v>0</v>
      </c>
      <c r="AY73" s="89">
        <f t="shared" si="99"/>
        <v>0</v>
      </c>
      <c r="AZ73" s="89">
        <f t="shared" si="99"/>
        <v>0</v>
      </c>
      <c r="BA73" s="89">
        <f t="shared" si="99"/>
        <v>0</v>
      </c>
      <c r="BB73" s="89">
        <f t="shared" si="99"/>
        <v>0</v>
      </c>
      <c r="BC73" s="89">
        <f t="shared" si="99"/>
        <v>0</v>
      </c>
      <c r="BD73" s="89">
        <f t="shared" si="99"/>
        <v>0</v>
      </c>
      <c r="BE73" s="89">
        <f t="shared" si="99"/>
        <v>0</v>
      </c>
      <c r="BF73" s="89">
        <f t="shared" si="99"/>
        <v>0</v>
      </c>
      <c r="BG73" s="89">
        <f t="shared" si="99"/>
        <v>0</v>
      </c>
      <c r="BH73" s="89">
        <f t="shared" si="99"/>
        <v>0</v>
      </c>
      <c r="BI73" s="89">
        <f t="shared" si="99"/>
        <v>0</v>
      </c>
      <c r="BJ73" s="89">
        <f t="shared" si="99"/>
        <v>0</v>
      </c>
      <c r="BK73" s="89">
        <f t="shared" si="99"/>
        <v>0</v>
      </c>
      <c r="BL73" s="89">
        <f t="shared" si="99"/>
        <v>0</v>
      </c>
      <c r="BM73" s="89">
        <f t="shared" si="99"/>
        <v>0</v>
      </c>
      <c r="BN73" s="89">
        <f t="shared" si="99"/>
        <v>0</v>
      </c>
      <c r="BO73" s="89">
        <f t="shared" si="99"/>
        <v>0</v>
      </c>
      <c r="BP73" s="89">
        <f t="shared" ref="BP73:EA73" si="100">SUM(BP74:BP78)</f>
        <v>0</v>
      </c>
      <c r="BQ73" s="89">
        <f t="shared" si="100"/>
        <v>0</v>
      </c>
      <c r="BR73" s="89">
        <f t="shared" si="100"/>
        <v>0</v>
      </c>
      <c r="BS73" s="89">
        <f t="shared" si="100"/>
        <v>0</v>
      </c>
      <c r="BT73" s="89">
        <f t="shared" si="100"/>
        <v>0</v>
      </c>
      <c r="BU73" s="89">
        <f t="shared" si="100"/>
        <v>0</v>
      </c>
      <c r="BV73" s="89">
        <f t="shared" si="100"/>
        <v>0</v>
      </c>
      <c r="BW73" s="89">
        <f t="shared" si="100"/>
        <v>0</v>
      </c>
      <c r="BX73" s="89">
        <f t="shared" si="100"/>
        <v>0</v>
      </c>
      <c r="BY73" s="89">
        <f t="shared" si="100"/>
        <v>0</v>
      </c>
      <c r="BZ73" s="89">
        <f t="shared" si="100"/>
        <v>0</v>
      </c>
      <c r="CA73" s="89">
        <f t="shared" si="100"/>
        <v>0</v>
      </c>
      <c r="CB73" s="89">
        <f t="shared" si="100"/>
        <v>0</v>
      </c>
      <c r="CC73" s="89">
        <f t="shared" si="100"/>
        <v>0</v>
      </c>
      <c r="CD73" s="89">
        <f t="shared" si="100"/>
        <v>0</v>
      </c>
      <c r="CE73" s="89">
        <f t="shared" si="100"/>
        <v>0</v>
      </c>
      <c r="CF73" s="89">
        <f t="shared" si="100"/>
        <v>0</v>
      </c>
      <c r="CG73" s="89">
        <f t="shared" si="100"/>
        <v>0</v>
      </c>
      <c r="CH73" s="89">
        <f t="shared" si="100"/>
        <v>0</v>
      </c>
      <c r="CI73" s="89">
        <f t="shared" si="100"/>
        <v>0</v>
      </c>
      <c r="CJ73" s="89">
        <f t="shared" si="100"/>
        <v>0</v>
      </c>
      <c r="CK73" s="89">
        <f t="shared" si="100"/>
        <v>0</v>
      </c>
      <c r="CL73" s="89">
        <f t="shared" si="100"/>
        <v>0</v>
      </c>
      <c r="CM73" s="89">
        <f t="shared" si="100"/>
        <v>0</v>
      </c>
      <c r="CN73" s="89">
        <f t="shared" si="100"/>
        <v>0</v>
      </c>
      <c r="CO73" s="89">
        <f t="shared" si="100"/>
        <v>0</v>
      </c>
      <c r="CP73" s="89">
        <f t="shared" si="100"/>
        <v>0</v>
      </c>
      <c r="CQ73" s="89">
        <f t="shared" si="100"/>
        <v>0</v>
      </c>
      <c r="CR73" s="89">
        <f t="shared" si="100"/>
        <v>0</v>
      </c>
      <c r="CS73" s="89">
        <f t="shared" si="100"/>
        <v>0</v>
      </c>
      <c r="CT73" s="89">
        <f t="shared" si="100"/>
        <v>0</v>
      </c>
      <c r="CU73" s="89">
        <f t="shared" si="100"/>
        <v>0</v>
      </c>
      <c r="CV73" s="89">
        <f t="shared" si="100"/>
        <v>0</v>
      </c>
      <c r="CW73" s="89">
        <f t="shared" si="100"/>
        <v>0</v>
      </c>
      <c r="CX73" s="89">
        <f t="shared" si="100"/>
        <v>0</v>
      </c>
      <c r="CY73" s="89">
        <f t="shared" si="100"/>
        <v>0</v>
      </c>
      <c r="CZ73" s="89">
        <f t="shared" si="100"/>
        <v>0</v>
      </c>
      <c r="DA73" s="89">
        <f t="shared" si="100"/>
        <v>0</v>
      </c>
      <c r="DB73" s="89">
        <f t="shared" si="100"/>
        <v>0</v>
      </c>
      <c r="DC73" s="89">
        <f t="shared" si="100"/>
        <v>0</v>
      </c>
      <c r="DD73" s="89">
        <f t="shared" si="100"/>
        <v>0</v>
      </c>
      <c r="DE73" s="89">
        <f t="shared" si="100"/>
        <v>0</v>
      </c>
      <c r="DF73" s="89">
        <f t="shared" si="100"/>
        <v>0</v>
      </c>
      <c r="DG73" s="89">
        <f t="shared" si="100"/>
        <v>0</v>
      </c>
      <c r="DH73" s="89">
        <f t="shared" si="100"/>
        <v>0</v>
      </c>
      <c r="DI73" s="89">
        <f t="shared" si="100"/>
        <v>0</v>
      </c>
      <c r="DJ73" s="89">
        <f t="shared" si="100"/>
        <v>0</v>
      </c>
      <c r="DK73" s="89">
        <f t="shared" si="100"/>
        <v>0</v>
      </c>
      <c r="DL73" s="89">
        <f t="shared" si="100"/>
        <v>0</v>
      </c>
      <c r="DM73" s="89">
        <f t="shared" si="100"/>
        <v>0</v>
      </c>
      <c r="DN73" s="89">
        <f t="shared" si="100"/>
        <v>0</v>
      </c>
      <c r="DO73" s="89">
        <f t="shared" si="100"/>
        <v>0</v>
      </c>
      <c r="DP73" s="89">
        <f t="shared" si="100"/>
        <v>0</v>
      </c>
      <c r="DQ73" s="89">
        <f t="shared" si="100"/>
        <v>0</v>
      </c>
      <c r="DR73" s="89">
        <f t="shared" si="100"/>
        <v>0</v>
      </c>
      <c r="DS73" s="89">
        <f t="shared" si="100"/>
        <v>0</v>
      </c>
      <c r="DT73" s="89">
        <f t="shared" si="100"/>
        <v>0</v>
      </c>
      <c r="DU73" s="89">
        <f t="shared" si="100"/>
        <v>0</v>
      </c>
      <c r="DV73" s="89">
        <f t="shared" si="100"/>
        <v>0</v>
      </c>
      <c r="DW73" s="89">
        <f t="shared" si="100"/>
        <v>0</v>
      </c>
      <c r="DX73" s="89">
        <f t="shared" si="100"/>
        <v>0</v>
      </c>
      <c r="DY73" s="89">
        <f t="shared" si="100"/>
        <v>0</v>
      </c>
      <c r="DZ73" s="89">
        <f t="shared" si="100"/>
        <v>0</v>
      </c>
      <c r="EA73" s="89">
        <f t="shared" si="100"/>
        <v>0</v>
      </c>
      <c r="EB73" s="89">
        <f t="shared" ref="EB73:GM73" si="101">SUM(EB74:EB78)</f>
        <v>0</v>
      </c>
      <c r="EC73" s="89">
        <f t="shared" si="101"/>
        <v>0</v>
      </c>
      <c r="ED73" s="89">
        <f t="shared" si="101"/>
        <v>0</v>
      </c>
      <c r="EE73" s="89">
        <f t="shared" si="101"/>
        <v>0</v>
      </c>
      <c r="EF73" s="89">
        <f t="shared" si="101"/>
        <v>0</v>
      </c>
      <c r="EG73" s="89">
        <f t="shared" si="101"/>
        <v>0</v>
      </c>
      <c r="EH73" s="89">
        <f t="shared" si="101"/>
        <v>0</v>
      </c>
      <c r="EI73" s="89">
        <f t="shared" si="101"/>
        <v>0</v>
      </c>
      <c r="EJ73" s="89">
        <f t="shared" si="101"/>
        <v>0</v>
      </c>
      <c r="EK73" s="89">
        <f t="shared" si="101"/>
        <v>0</v>
      </c>
      <c r="EL73" s="89">
        <f t="shared" si="101"/>
        <v>0</v>
      </c>
      <c r="EM73" s="89">
        <f t="shared" si="101"/>
        <v>0</v>
      </c>
      <c r="EN73" s="89">
        <f t="shared" si="101"/>
        <v>0</v>
      </c>
      <c r="EO73" s="89">
        <f t="shared" si="101"/>
        <v>0</v>
      </c>
      <c r="EP73" s="89">
        <f t="shared" si="101"/>
        <v>0</v>
      </c>
      <c r="EQ73" s="89">
        <f t="shared" si="101"/>
        <v>0</v>
      </c>
      <c r="ER73" s="89">
        <f t="shared" si="101"/>
        <v>0</v>
      </c>
      <c r="ES73" s="89">
        <f t="shared" si="101"/>
        <v>0</v>
      </c>
      <c r="ET73" s="89">
        <f t="shared" si="101"/>
        <v>0</v>
      </c>
      <c r="EU73" s="89">
        <f t="shared" si="101"/>
        <v>0</v>
      </c>
      <c r="EV73" s="89">
        <f t="shared" si="101"/>
        <v>0</v>
      </c>
      <c r="EW73" s="89">
        <f t="shared" si="101"/>
        <v>0</v>
      </c>
      <c r="EX73" s="89">
        <f t="shared" si="101"/>
        <v>0</v>
      </c>
      <c r="EY73" s="89">
        <f t="shared" si="101"/>
        <v>0</v>
      </c>
      <c r="EZ73" s="89">
        <f t="shared" si="101"/>
        <v>0</v>
      </c>
      <c r="FA73" s="89">
        <f t="shared" si="101"/>
        <v>0</v>
      </c>
      <c r="FB73" s="89">
        <f t="shared" si="101"/>
        <v>0</v>
      </c>
      <c r="FC73" s="89">
        <f t="shared" si="101"/>
        <v>16</v>
      </c>
      <c r="FD73" s="89">
        <f t="shared" si="101"/>
        <v>16</v>
      </c>
      <c r="FE73" s="89">
        <f t="shared" si="101"/>
        <v>16</v>
      </c>
      <c r="FF73" s="89">
        <f t="shared" si="101"/>
        <v>16</v>
      </c>
      <c r="FG73" s="89">
        <f t="shared" si="101"/>
        <v>16</v>
      </c>
      <c r="FH73" s="89">
        <f t="shared" si="101"/>
        <v>16</v>
      </c>
      <c r="FI73" s="89">
        <f t="shared" si="101"/>
        <v>16</v>
      </c>
      <c r="FJ73" s="89">
        <f t="shared" si="101"/>
        <v>16</v>
      </c>
      <c r="FK73" s="89">
        <f t="shared" si="101"/>
        <v>16</v>
      </c>
      <c r="FL73" s="89">
        <f t="shared" si="101"/>
        <v>16</v>
      </c>
      <c r="FM73" s="89">
        <f t="shared" si="101"/>
        <v>16</v>
      </c>
      <c r="FN73" s="89">
        <f t="shared" si="101"/>
        <v>16</v>
      </c>
      <c r="FO73" s="89">
        <f t="shared" si="101"/>
        <v>0</v>
      </c>
      <c r="FP73" s="89">
        <f t="shared" si="101"/>
        <v>0</v>
      </c>
      <c r="FQ73" s="89">
        <f t="shared" si="101"/>
        <v>36</v>
      </c>
      <c r="FR73" s="89">
        <f t="shared" si="101"/>
        <v>36</v>
      </c>
      <c r="FS73" s="89">
        <v>8</v>
      </c>
      <c r="FT73" s="89">
        <f t="shared" si="101"/>
        <v>0</v>
      </c>
      <c r="FU73" s="89">
        <f t="shared" si="101"/>
        <v>0</v>
      </c>
      <c r="FV73" s="89">
        <f t="shared" si="101"/>
        <v>0</v>
      </c>
      <c r="FW73" s="89">
        <f t="shared" si="101"/>
        <v>0</v>
      </c>
      <c r="FX73" s="89">
        <f t="shared" si="101"/>
        <v>0</v>
      </c>
      <c r="FY73" s="89">
        <f t="shared" si="101"/>
        <v>0</v>
      </c>
      <c r="FZ73" s="89">
        <f t="shared" si="101"/>
        <v>0</v>
      </c>
      <c r="GA73" s="89">
        <f t="shared" si="101"/>
        <v>0</v>
      </c>
      <c r="GB73" s="89">
        <f t="shared" si="101"/>
        <v>0</v>
      </c>
      <c r="GC73" s="89">
        <f t="shared" si="101"/>
        <v>0</v>
      </c>
      <c r="GD73" s="89">
        <f t="shared" si="101"/>
        <v>0</v>
      </c>
      <c r="GE73" s="89">
        <f t="shared" si="101"/>
        <v>0</v>
      </c>
      <c r="GF73" s="89">
        <f t="shared" si="101"/>
        <v>0</v>
      </c>
      <c r="GG73" s="89">
        <f t="shared" si="101"/>
        <v>0</v>
      </c>
      <c r="GH73" s="89">
        <f t="shared" si="101"/>
        <v>0</v>
      </c>
      <c r="GI73" s="89">
        <f t="shared" si="101"/>
        <v>0</v>
      </c>
      <c r="GJ73" s="89">
        <f t="shared" si="101"/>
        <v>0</v>
      </c>
      <c r="GK73" s="89">
        <f t="shared" si="101"/>
        <v>0</v>
      </c>
      <c r="GL73" s="89">
        <f t="shared" si="101"/>
        <v>0</v>
      </c>
      <c r="GM73" s="89">
        <f t="shared" si="101"/>
        <v>0</v>
      </c>
      <c r="GN73" s="89">
        <f t="shared" ref="GN73:GS73" si="102">SUM(GN74:GN78)</f>
        <v>0</v>
      </c>
      <c r="GO73" s="89">
        <f t="shared" si="102"/>
        <v>0</v>
      </c>
      <c r="GP73" s="89">
        <f t="shared" si="102"/>
        <v>0</v>
      </c>
      <c r="GQ73" s="89">
        <f t="shared" si="102"/>
        <v>0</v>
      </c>
      <c r="GR73" s="89">
        <f t="shared" si="102"/>
        <v>0</v>
      </c>
      <c r="GS73" s="89">
        <f t="shared" si="102"/>
        <v>0</v>
      </c>
      <c r="GT73" s="89">
        <f>SUM(GT74:GT78)+FS73</f>
        <v>272</v>
      </c>
    </row>
    <row r="74" spans="1:202" ht="26.25" thickBot="1" x14ac:dyDescent="0.3">
      <c r="A74" s="67" t="s">
        <v>165</v>
      </c>
      <c r="B74" s="68" t="s">
        <v>166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46" t="s">
        <v>21</v>
      </c>
      <c r="U74" s="46" t="s">
        <v>21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69"/>
      <c r="AS74" s="69"/>
      <c r="AT74" s="46" t="s">
        <v>21</v>
      </c>
      <c r="AU74" s="46" t="s">
        <v>21</v>
      </c>
      <c r="AV74" s="46" t="s">
        <v>21</v>
      </c>
      <c r="AW74" s="46" t="s">
        <v>21</v>
      </c>
      <c r="AX74" s="46" t="s">
        <v>21</v>
      </c>
      <c r="AY74" s="46" t="s">
        <v>21</v>
      </c>
      <c r="AZ74" s="46" t="s">
        <v>21</v>
      </c>
      <c r="BA74" s="46" t="s">
        <v>21</v>
      </c>
      <c r="BB74" s="46" t="s">
        <v>21</v>
      </c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52"/>
      <c r="BT74" s="46" t="s">
        <v>21</v>
      </c>
      <c r="BU74" s="46" t="s">
        <v>21</v>
      </c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49"/>
      <c r="CK74" s="49"/>
      <c r="CL74" s="49"/>
      <c r="CM74" s="49"/>
      <c r="CN74" s="49"/>
      <c r="CO74" s="49"/>
      <c r="CP74" s="49"/>
      <c r="CQ74" s="50"/>
      <c r="CR74" s="50"/>
      <c r="CS74" s="52"/>
      <c r="CT74" s="46"/>
      <c r="CU74" s="46"/>
      <c r="CV74" s="46"/>
      <c r="CW74" s="46"/>
      <c r="CX74" s="46"/>
      <c r="CY74" s="46"/>
      <c r="CZ74" s="46"/>
      <c r="DA74" s="46"/>
      <c r="DB74" s="46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50"/>
      <c r="DN74" s="50"/>
      <c r="DO74" s="50"/>
      <c r="DP74" s="50"/>
      <c r="DQ74" s="50"/>
      <c r="DR74" s="50"/>
      <c r="DS74" s="52"/>
      <c r="DT74" s="46"/>
      <c r="DU74" s="46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49"/>
      <c r="EL74" s="51"/>
      <c r="EM74" s="51"/>
      <c r="EN74" s="51"/>
      <c r="EO74" s="77"/>
      <c r="EP74" s="77"/>
      <c r="EQ74" s="77"/>
      <c r="ER74" s="77"/>
      <c r="ES74" s="52"/>
      <c r="ET74" s="46"/>
      <c r="EU74" s="46"/>
      <c r="EV74" s="46"/>
      <c r="EW74" s="46"/>
      <c r="EX74" s="46"/>
      <c r="EY74" s="46"/>
      <c r="EZ74" s="46"/>
      <c r="FA74" s="46"/>
      <c r="FB74" s="46"/>
      <c r="FC74" s="12">
        <v>4</v>
      </c>
      <c r="FD74" s="12">
        <v>2</v>
      </c>
      <c r="FE74" s="12">
        <v>4</v>
      </c>
      <c r="FF74" s="12">
        <v>2</v>
      </c>
      <c r="FG74" s="12">
        <v>4</v>
      </c>
      <c r="FH74" s="12">
        <v>2</v>
      </c>
      <c r="FI74" s="12">
        <v>4</v>
      </c>
      <c r="FJ74" s="12">
        <v>2</v>
      </c>
      <c r="FK74" s="49">
        <v>4</v>
      </c>
      <c r="FL74" s="49">
        <v>2</v>
      </c>
      <c r="FM74" s="49">
        <v>4</v>
      </c>
      <c r="FN74" s="49">
        <v>2</v>
      </c>
      <c r="FO74" s="77"/>
      <c r="FP74" s="77"/>
      <c r="FQ74" s="77"/>
      <c r="FR74" s="77"/>
      <c r="FS74" s="52"/>
      <c r="FT74" s="46"/>
      <c r="FU74" s="46"/>
      <c r="FV74" s="12"/>
      <c r="FW74" s="12"/>
      <c r="FX74" s="12"/>
      <c r="FY74" s="12"/>
      <c r="FZ74" s="12"/>
      <c r="GA74" s="12"/>
      <c r="GB74" s="12"/>
      <c r="GC74" s="49"/>
      <c r="GD74" s="49"/>
      <c r="GE74" s="15"/>
      <c r="GF74" s="15"/>
      <c r="GG74" s="15"/>
      <c r="GH74" s="15"/>
      <c r="GI74" s="52"/>
      <c r="GJ74" s="82"/>
      <c r="GK74" s="82"/>
      <c r="GL74" s="82"/>
      <c r="GM74" s="82"/>
      <c r="GN74" s="84"/>
      <c r="GO74" s="84"/>
      <c r="GP74" s="84"/>
      <c r="GQ74" s="84"/>
      <c r="GR74" s="84"/>
      <c r="GS74" s="84"/>
      <c r="GT74" s="53">
        <f t="shared" si="82"/>
        <v>36</v>
      </c>
    </row>
    <row r="75" spans="1:202" ht="39" thickBot="1" x14ac:dyDescent="0.3">
      <c r="A75" s="67" t="s">
        <v>167</v>
      </c>
      <c r="B75" s="68" t="s">
        <v>168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46" t="s">
        <v>21</v>
      </c>
      <c r="U75" s="46" t="s">
        <v>21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69"/>
      <c r="AS75" s="69"/>
      <c r="AT75" s="46" t="s">
        <v>21</v>
      </c>
      <c r="AU75" s="46" t="s">
        <v>21</v>
      </c>
      <c r="AV75" s="46" t="s">
        <v>21</v>
      </c>
      <c r="AW75" s="46" t="s">
        <v>21</v>
      </c>
      <c r="AX75" s="46" t="s">
        <v>21</v>
      </c>
      <c r="AY75" s="46" t="s">
        <v>21</v>
      </c>
      <c r="AZ75" s="46" t="s">
        <v>21</v>
      </c>
      <c r="BA75" s="46" t="s">
        <v>21</v>
      </c>
      <c r="BB75" s="46" t="s">
        <v>21</v>
      </c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52"/>
      <c r="BT75" s="46" t="s">
        <v>21</v>
      </c>
      <c r="BU75" s="46" t="s">
        <v>21</v>
      </c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49"/>
      <c r="CK75" s="49"/>
      <c r="CL75" s="49"/>
      <c r="CM75" s="49"/>
      <c r="CN75" s="49"/>
      <c r="CO75" s="49"/>
      <c r="CP75" s="49"/>
      <c r="CQ75" s="50"/>
      <c r="CR75" s="50"/>
      <c r="CS75" s="52"/>
      <c r="CT75" s="46"/>
      <c r="CU75" s="46"/>
      <c r="CV75" s="46"/>
      <c r="CW75" s="46"/>
      <c r="CX75" s="46"/>
      <c r="CY75" s="46"/>
      <c r="CZ75" s="46"/>
      <c r="DA75" s="46"/>
      <c r="DB75" s="46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50"/>
      <c r="DN75" s="50"/>
      <c r="DO75" s="50"/>
      <c r="DP75" s="50"/>
      <c r="DQ75" s="50"/>
      <c r="DR75" s="50"/>
      <c r="DS75" s="52"/>
      <c r="DT75" s="46"/>
      <c r="DU75" s="46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49"/>
      <c r="EL75" s="51"/>
      <c r="EM75" s="51"/>
      <c r="EN75" s="51"/>
      <c r="EO75" s="77"/>
      <c r="EP75" s="77"/>
      <c r="EQ75" s="77"/>
      <c r="ER75" s="77"/>
      <c r="ES75" s="52"/>
      <c r="ET75" s="46"/>
      <c r="EU75" s="46"/>
      <c r="EV75" s="46"/>
      <c r="EW75" s="46"/>
      <c r="EX75" s="46"/>
      <c r="EY75" s="46"/>
      <c r="EZ75" s="46"/>
      <c r="FA75" s="46"/>
      <c r="FB75" s="46"/>
      <c r="FC75" s="12">
        <v>4</v>
      </c>
      <c r="FD75" s="12">
        <v>6</v>
      </c>
      <c r="FE75" s="12">
        <v>4</v>
      </c>
      <c r="FF75" s="12">
        <v>6</v>
      </c>
      <c r="FG75" s="12">
        <v>4</v>
      </c>
      <c r="FH75" s="12">
        <v>6</v>
      </c>
      <c r="FI75" s="12">
        <v>4</v>
      </c>
      <c r="FJ75" s="12">
        <v>6</v>
      </c>
      <c r="FK75" s="49">
        <v>4</v>
      </c>
      <c r="FL75" s="49">
        <v>6</v>
      </c>
      <c r="FM75" s="49">
        <v>4</v>
      </c>
      <c r="FN75" s="49">
        <v>6</v>
      </c>
      <c r="FO75" s="77"/>
      <c r="FP75" s="77"/>
      <c r="FQ75" s="77"/>
      <c r="FR75" s="77"/>
      <c r="FS75" s="52"/>
      <c r="FT75" s="46"/>
      <c r="FU75" s="46"/>
      <c r="FV75" s="12"/>
      <c r="FW75" s="12"/>
      <c r="FX75" s="12"/>
      <c r="FY75" s="12"/>
      <c r="FZ75" s="12"/>
      <c r="GA75" s="12"/>
      <c r="GB75" s="12"/>
      <c r="GC75" s="49"/>
      <c r="GD75" s="49"/>
      <c r="GE75" s="15"/>
      <c r="GF75" s="15"/>
      <c r="GG75" s="15"/>
      <c r="GH75" s="15"/>
      <c r="GI75" s="52"/>
      <c r="GJ75" s="82"/>
      <c r="GK75" s="82"/>
      <c r="GL75" s="82"/>
      <c r="GM75" s="82"/>
      <c r="GN75" s="84"/>
      <c r="GO75" s="84"/>
      <c r="GP75" s="84"/>
      <c r="GQ75" s="84"/>
      <c r="GR75" s="84"/>
      <c r="GS75" s="84"/>
      <c r="GT75" s="53">
        <f t="shared" si="82"/>
        <v>60</v>
      </c>
    </row>
    <row r="76" spans="1:202" ht="15.75" thickBot="1" x14ac:dyDescent="0.3">
      <c r="A76" s="67" t="s">
        <v>169</v>
      </c>
      <c r="B76" s="68" t="s">
        <v>170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46" t="s">
        <v>21</v>
      </c>
      <c r="U76" s="46" t="s">
        <v>21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69"/>
      <c r="AS76" s="69"/>
      <c r="AT76" s="46" t="s">
        <v>21</v>
      </c>
      <c r="AU76" s="46" t="s">
        <v>21</v>
      </c>
      <c r="AV76" s="46" t="s">
        <v>21</v>
      </c>
      <c r="AW76" s="46" t="s">
        <v>21</v>
      </c>
      <c r="AX76" s="46" t="s">
        <v>21</v>
      </c>
      <c r="AY76" s="46" t="s">
        <v>21</v>
      </c>
      <c r="AZ76" s="46" t="s">
        <v>21</v>
      </c>
      <c r="BA76" s="46" t="s">
        <v>21</v>
      </c>
      <c r="BB76" s="46" t="s">
        <v>21</v>
      </c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52"/>
      <c r="BT76" s="46" t="s">
        <v>21</v>
      </c>
      <c r="BU76" s="46" t="s">
        <v>21</v>
      </c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49"/>
      <c r="CK76" s="49"/>
      <c r="CL76" s="49"/>
      <c r="CM76" s="49"/>
      <c r="CN76" s="49"/>
      <c r="CO76" s="49"/>
      <c r="CP76" s="49"/>
      <c r="CQ76" s="50"/>
      <c r="CR76" s="50"/>
      <c r="CS76" s="52"/>
      <c r="CT76" s="46"/>
      <c r="CU76" s="46"/>
      <c r="CV76" s="46"/>
      <c r="CW76" s="46"/>
      <c r="CX76" s="46"/>
      <c r="CY76" s="46"/>
      <c r="CZ76" s="46"/>
      <c r="DA76" s="46"/>
      <c r="DB76" s="46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50"/>
      <c r="DN76" s="50"/>
      <c r="DO76" s="50"/>
      <c r="DP76" s="50"/>
      <c r="DQ76" s="50"/>
      <c r="DR76" s="50"/>
      <c r="DS76" s="52"/>
      <c r="DT76" s="46"/>
      <c r="DU76" s="46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49"/>
      <c r="EL76" s="51"/>
      <c r="EM76" s="51"/>
      <c r="EN76" s="51"/>
      <c r="EO76" s="77"/>
      <c r="EP76" s="77"/>
      <c r="EQ76" s="77"/>
      <c r="ER76" s="77"/>
      <c r="ES76" s="52"/>
      <c r="ET76" s="46"/>
      <c r="EU76" s="46"/>
      <c r="EV76" s="46"/>
      <c r="EW76" s="46"/>
      <c r="EX76" s="46"/>
      <c r="EY76" s="46"/>
      <c r="EZ76" s="46"/>
      <c r="FA76" s="46"/>
      <c r="FB76" s="46"/>
      <c r="FC76" s="12">
        <v>4</v>
      </c>
      <c r="FD76" s="12">
        <v>4</v>
      </c>
      <c r="FE76" s="12">
        <v>4</v>
      </c>
      <c r="FF76" s="12">
        <v>4</v>
      </c>
      <c r="FG76" s="12">
        <v>4</v>
      </c>
      <c r="FH76" s="12">
        <v>4</v>
      </c>
      <c r="FI76" s="12">
        <v>4</v>
      </c>
      <c r="FJ76" s="12">
        <v>4</v>
      </c>
      <c r="FK76" s="12">
        <v>4</v>
      </c>
      <c r="FL76" s="12">
        <v>4</v>
      </c>
      <c r="FM76" s="12">
        <v>4</v>
      </c>
      <c r="FN76" s="12">
        <v>4</v>
      </c>
      <c r="FO76" s="77"/>
      <c r="FP76" s="77"/>
      <c r="FQ76" s="77"/>
      <c r="FR76" s="77"/>
      <c r="FS76" s="52"/>
      <c r="FT76" s="46"/>
      <c r="FU76" s="46"/>
      <c r="FV76" s="12"/>
      <c r="FW76" s="12"/>
      <c r="FX76" s="12"/>
      <c r="FY76" s="12"/>
      <c r="FZ76" s="12"/>
      <c r="GA76" s="12"/>
      <c r="GB76" s="12"/>
      <c r="GC76" s="49"/>
      <c r="GD76" s="49"/>
      <c r="GE76" s="15"/>
      <c r="GF76" s="15"/>
      <c r="GG76" s="15"/>
      <c r="GH76" s="15"/>
      <c r="GI76" s="52"/>
      <c r="GJ76" s="82"/>
      <c r="GK76" s="82"/>
      <c r="GL76" s="82"/>
      <c r="GM76" s="82"/>
      <c r="GN76" s="84"/>
      <c r="GO76" s="84"/>
      <c r="GP76" s="84"/>
      <c r="GQ76" s="84"/>
      <c r="GR76" s="84"/>
      <c r="GS76" s="84"/>
      <c r="GT76" s="53">
        <f t="shared" si="82"/>
        <v>48</v>
      </c>
    </row>
    <row r="77" spans="1:202" ht="26.25" thickBot="1" x14ac:dyDescent="0.3">
      <c r="A77" s="67" t="s">
        <v>171</v>
      </c>
      <c r="B77" s="68" t="s">
        <v>172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46" t="s">
        <v>21</v>
      </c>
      <c r="U77" s="46" t="s">
        <v>21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69"/>
      <c r="AS77" s="69"/>
      <c r="AT77" s="46" t="s">
        <v>21</v>
      </c>
      <c r="AU77" s="46" t="s">
        <v>21</v>
      </c>
      <c r="AV77" s="46" t="s">
        <v>21</v>
      </c>
      <c r="AW77" s="46" t="s">
        <v>21</v>
      </c>
      <c r="AX77" s="46" t="s">
        <v>21</v>
      </c>
      <c r="AY77" s="46" t="s">
        <v>21</v>
      </c>
      <c r="AZ77" s="46" t="s">
        <v>21</v>
      </c>
      <c r="BA77" s="46" t="s">
        <v>21</v>
      </c>
      <c r="BB77" s="46" t="s">
        <v>21</v>
      </c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52"/>
      <c r="BT77" s="46" t="s">
        <v>21</v>
      </c>
      <c r="BU77" s="46" t="s">
        <v>21</v>
      </c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49"/>
      <c r="CK77" s="49"/>
      <c r="CL77" s="49"/>
      <c r="CM77" s="49"/>
      <c r="CN77" s="49"/>
      <c r="CO77" s="49"/>
      <c r="CP77" s="49"/>
      <c r="CQ77" s="50"/>
      <c r="CR77" s="50"/>
      <c r="CS77" s="52"/>
      <c r="CT77" s="46"/>
      <c r="CU77" s="46"/>
      <c r="CV77" s="46"/>
      <c r="CW77" s="46"/>
      <c r="CX77" s="46"/>
      <c r="CY77" s="46"/>
      <c r="CZ77" s="46"/>
      <c r="DA77" s="46"/>
      <c r="DB77" s="46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50"/>
      <c r="DN77" s="50"/>
      <c r="DO77" s="50"/>
      <c r="DP77" s="50"/>
      <c r="DQ77" s="50"/>
      <c r="DR77" s="50"/>
      <c r="DS77" s="52"/>
      <c r="DT77" s="46"/>
      <c r="DU77" s="46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49"/>
      <c r="EL77" s="51"/>
      <c r="EM77" s="51"/>
      <c r="EN77" s="51"/>
      <c r="EO77" s="77"/>
      <c r="EP77" s="77"/>
      <c r="EQ77" s="77"/>
      <c r="ER77" s="77"/>
      <c r="ES77" s="52"/>
      <c r="ET77" s="46"/>
      <c r="EU77" s="46"/>
      <c r="EV77" s="46"/>
      <c r="EW77" s="46"/>
      <c r="EX77" s="46"/>
      <c r="EY77" s="46"/>
      <c r="EZ77" s="46"/>
      <c r="FA77" s="46"/>
      <c r="FB77" s="46"/>
      <c r="FC77" s="12">
        <v>4</v>
      </c>
      <c r="FD77" s="12">
        <v>4</v>
      </c>
      <c r="FE77" s="12">
        <v>4</v>
      </c>
      <c r="FF77" s="12">
        <v>4</v>
      </c>
      <c r="FG77" s="12">
        <v>4</v>
      </c>
      <c r="FH77" s="12">
        <v>4</v>
      </c>
      <c r="FI77" s="12">
        <v>4</v>
      </c>
      <c r="FJ77" s="12">
        <v>4</v>
      </c>
      <c r="FK77" s="12">
        <v>4</v>
      </c>
      <c r="FL77" s="12">
        <v>4</v>
      </c>
      <c r="FM77" s="12">
        <v>4</v>
      </c>
      <c r="FN77" s="12">
        <v>4</v>
      </c>
      <c r="FO77" s="77"/>
      <c r="FP77" s="77"/>
      <c r="FQ77" s="77"/>
      <c r="FR77" s="77"/>
      <c r="FS77" s="52"/>
      <c r="FT77" s="46"/>
      <c r="FU77" s="46"/>
      <c r="FV77" s="12"/>
      <c r="FW77" s="12"/>
      <c r="FX77" s="12"/>
      <c r="FY77" s="12"/>
      <c r="FZ77" s="12"/>
      <c r="GA77" s="12"/>
      <c r="GB77" s="12"/>
      <c r="GC77" s="49"/>
      <c r="GD77" s="49"/>
      <c r="GE77" s="15"/>
      <c r="GF77" s="15"/>
      <c r="GG77" s="15"/>
      <c r="GH77" s="15"/>
      <c r="GI77" s="52"/>
      <c r="GJ77" s="82"/>
      <c r="GK77" s="82"/>
      <c r="GL77" s="82"/>
      <c r="GM77" s="82"/>
      <c r="GN77" s="84"/>
      <c r="GO77" s="84"/>
      <c r="GP77" s="84"/>
      <c r="GQ77" s="84"/>
      <c r="GR77" s="84"/>
      <c r="GS77" s="84"/>
      <c r="GT77" s="53">
        <f t="shared" si="82"/>
        <v>48</v>
      </c>
    </row>
    <row r="78" spans="1:202" ht="26.25" thickBot="1" x14ac:dyDescent="0.3">
      <c r="A78" s="67" t="s">
        <v>173</v>
      </c>
      <c r="B78" s="68" t="s">
        <v>174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46" t="s">
        <v>21</v>
      </c>
      <c r="U78" s="46" t="s">
        <v>21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69"/>
      <c r="AS78" s="69"/>
      <c r="AT78" s="46" t="s">
        <v>21</v>
      </c>
      <c r="AU78" s="46" t="s">
        <v>21</v>
      </c>
      <c r="AV78" s="46" t="s">
        <v>21</v>
      </c>
      <c r="AW78" s="46" t="s">
        <v>21</v>
      </c>
      <c r="AX78" s="46" t="s">
        <v>21</v>
      </c>
      <c r="AY78" s="46" t="s">
        <v>21</v>
      </c>
      <c r="AZ78" s="46" t="s">
        <v>21</v>
      </c>
      <c r="BA78" s="46" t="s">
        <v>21</v>
      </c>
      <c r="BB78" s="46" t="s">
        <v>21</v>
      </c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52"/>
      <c r="BT78" s="46" t="s">
        <v>21</v>
      </c>
      <c r="BU78" s="46" t="s">
        <v>21</v>
      </c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49"/>
      <c r="CK78" s="49"/>
      <c r="CL78" s="49"/>
      <c r="CM78" s="49"/>
      <c r="CN78" s="49"/>
      <c r="CO78" s="49"/>
      <c r="CP78" s="49"/>
      <c r="CQ78" s="50"/>
      <c r="CR78" s="50"/>
      <c r="CS78" s="52"/>
      <c r="CT78" s="46"/>
      <c r="CU78" s="46"/>
      <c r="CV78" s="46"/>
      <c r="CW78" s="46"/>
      <c r="CX78" s="46"/>
      <c r="CY78" s="46"/>
      <c r="CZ78" s="46"/>
      <c r="DA78" s="46"/>
      <c r="DB78" s="46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50"/>
      <c r="DN78" s="50"/>
      <c r="DO78" s="50"/>
      <c r="DP78" s="50"/>
      <c r="DQ78" s="50"/>
      <c r="DR78" s="50"/>
      <c r="DS78" s="52"/>
      <c r="DT78" s="46"/>
      <c r="DU78" s="46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49"/>
      <c r="EL78" s="51"/>
      <c r="EM78" s="51"/>
      <c r="EN78" s="51"/>
      <c r="EO78" s="77"/>
      <c r="EP78" s="77"/>
      <c r="EQ78" s="77"/>
      <c r="ER78" s="77"/>
      <c r="ES78" s="52"/>
      <c r="ET78" s="46"/>
      <c r="EU78" s="46"/>
      <c r="EV78" s="46"/>
      <c r="EW78" s="46"/>
      <c r="EX78" s="46"/>
      <c r="EY78" s="46"/>
      <c r="EZ78" s="46"/>
      <c r="FA78" s="46"/>
      <c r="FB78" s="46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77"/>
      <c r="FP78" s="77"/>
      <c r="FQ78" s="77">
        <v>36</v>
      </c>
      <c r="FR78" s="77">
        <v>36</v>
      </c>
      <c r="FS78" s="52"/>
      <c r="FT78" s="46"/>
      <c r="FU78" s="46"/>
      <c r="FV78" s="12"/>
      <c r="FW78" s="12"/>
      <c r="FX78" s="12"/>
      <c r="FY78" s="12"/>
      <c r="FZ78" s="12"/>
      <c r="GA78" s="12"/>
      <c r="GB78" s="12"/>
      <c r="GC78" s="49"/>
      <c r="GD78" s="49"/>
      <c r="GE78" s="15"/>
      <c r="GF78" s="15"/>
      <c r="GG78" s="15"/>
      <c r="GH78" s="15"/>
      <c r="GI78" s="52"/>
      <c r="GJ78" s="82"/>
      <c r="GK78" s="82"/>
      <c r="GL78" s="82"/>
      <c r="GM78" s="82"/>
      <c r="GN78" s="84"/>
      <c r="GO78" s="84"/>
      <c r="GP78" s="84"/>
      <c r="GQ78" s="84"/>
      <c r="GR78" s="84"/>
      <c r="GS78" s="84"/>
      <c r="GT78" s="53">
        <f t="shared" si="82"/>
        <v>72</v>
      </c>
    </row>
    <row r="79" spans="1:202" ht="39" thickBot="1" x14ac:dyDescent="0.3">
      <c r="A79" s="87" t="s">
        <v>175</v>
      </c>
      <c r="B79" s="88" t="s">
        <v>176</v>
      </c>
      <c r="C79" s="89">
        <f>SUM(C80:C81)</f>
        <v>0</v>
      </c>
      <c r="D79" s="89">
        <f t="shared" ref="D79:BO79" si="103">SUM(D80:D81)</f>
        <v>0</v>
      </c>
      <c r="E79" s="89">
        <f t="shared" si="103"/>
        <v>0</v>
      </c>
      <c r="F79" s="89">
        <f t="shared" si="103"/>
        <v>0</v>
      </c>
      <c r="G79" s="89">
        <f t="shared" si="103"/>
        <v>0</v>
      </c>
      <c r="H79" s="89">
        <f t="shared" si="103"/>
        <v>0</v>
      </c>
      <c r="I79" s="89">
        <f t="shared" si="103"/>
        <v>0</v>
      </c>
      <c r="J79" s="89">
        <f t="shared" si="103"/>
        <v>0</v>
      </c>
      <c r="K79" s="89">
        <f t="shared" si="103"/>
        <v>0</v>
      </c>
      <c r="L79" s="89">
        <f t="shared" si="103"/>
        <v>0</v>
      </c>
      <c r="M79" s="89">
        <f t="shared" si="103"/>
        <v>0</v>
      </c>
      <c r="N79" s="89">
        <f t="shared" si="103"/>
        <v>0</v>
      </c>
      <c r="O79" s="89">
        <f t="shared" si="103"/>
        <v>0</v>
      </c>
      <c r="P79" s="89">
        <f t="shared" si="103"/>
        <v>0</v>
      </c>
      <c r="Q79" s="89">
        <f t="shared" si="103"/>
        <v>0</v>
      </c>
      <c r="R79" s="89">
        <f t="shared" si="103"/>
        <v>0</v>
      </c>
      <c r="S79" s="89">
        <f t="shared" si="103"/>
        <v>0</v>
      </c>
      <c r="T79" s="89">
        <f t="shared" si="103"/>
        <v>0</v>
      </c>
      <c r="U79" s="89">
        <f t="shared" si="103"/>
        <v>0</v>
      </c>
      <c r="V79" s="89">
        <f t="shared" si="103"/>
        <v>0</v>
      </c>
      <c r="W79" s="89">
        <f t="shared" si="103"/>
        <v>0</v>
      </c>
      <c r="X79" s="89">
        <f t="shared" si="103"/>
        <v>0</v>
      </c>
      <c r="Y79" s="89">
        <f t="shared" si="103"/>
        <v>0</v>
      </c>
      <c r="Z79" s="89">
        <f t="shared" si="103"/>
        <v>0</v>
      </c>
      <c r="AA79" s="89">
        <f t="shared" si="103"/>
        <v>0</v>
      </c>
      <c r="AB79" s="89">
        <f t="shared" si="103"/>
        <v>0</v>
      </c>
      <c r="AC79" s="89">
        <f t="shared" si="103"/>
        <v>0</v>
      </c>
      <c r="AD79" s="89">
        <f t="shared" si="103"/>
        <v>0</v>
      </c>
      <c r="AE79" s="89">
        <f t="shared" si="103"/>
        <v>0</v>
      </c>
      <c r="AF79" s="89">
        <f t="shared" si="103"/>
        <v>0</v>
      </c>
      <c r="AG79" s="89">
        <f t="shared" si="103"/>
        <v>0</v>
      </c>
      <c r="AH79" s="89">
        <f t="shared" si="103"/>
        <v>0</v>
      </c>
      <c r="AI79" s="89">
        <f t="shared" si="103"/>
        <v>0</v>
      </c>
      <c r="AJ79" s="89">
        <f t="shared" si="103"/>
        <v>0</v>
      </c>
      <c r="AK79" s="89">
        <f t="shared" si="103"/>
        <v>0</v>
      </c>
      <c r="AL79" s="89">
        <f t="shared" si="103"/>
        <v>0</v>
      </c>
      <c r="AM79" s="89">
        <f t="shared" si="103"/>
        <v>0</v>
      </c>
      <c r="AN79" s="89">
        <f t="shared" si="103"/>
        <v>0</v>
      </c>
      <c r="AO79" s="89">
        <f t="shared" si="103"/>
        <v>0</v>
      </c>
      <c r="AP79" s="89">
        <f t="shared" si="103"/>
        <v>0</v>
      </c>
      <c r="AQ79" s="89">
        <f t="shared" si="103"/>
        <v>0</v>
      </c>
      <c r="AR79" s="89">
        <f t="shared" si="103"/>
        <v>0</v>
      </c>
      <c r="AS79" s="89">
        <f t="shared" si="103"/>
        <v>0</v>
      </c>
      <c r="AT79" s="89">
        <f t="shared" si="103"/>
        <v>0</v>
      </c>
      <c r="AU79" s="89">
        <f t="shared" si="103"/>
        <v>0</v>
      </c>
      <c r="AV79" s="89">
        <f t="shared" si="103"/>
        <v>0</v>
      </c>
      <c r="AW79" s="89">
        <f t="shared" si="103"/>
        <v>0</v>
      </c>
      <c r="AX79" s="89">
        <f t="shared" si="103"/>
        <v>0</v>
      </c>
      <c r="AY79" s="89">
        <f t="shared" si="103"/>
        <v>0</v>
      </c>
      <c r="AZ79" s="89">
        <f t="shared" si="103"/>
        <v>0</v>
      </c>
      <c r="BA79" s="89">
        <f t="shared" si="103"/>
        <v>0</v>
      </c>
      <c r="BB79" s="89">
        <f t="shared" si="103"/>
        <v>0</v>
      </c>
      <c r="BC79" s="89">
        <f t="shared" si="103"/>
        <v>2</v>
      </c>
      <c r="BD79" s="89">
        <f t="shared" si="103"/>
        <v>2</v>
      </c>
      <c r="BE79" s="89">
        <f t="shared" si="103"/>
        <v>2</v>
      </c>
      <c r="BF79" s="89">
        <f t="shared" si="103"/>
        <v>2</v>
      </c>
      <c r="BG79" s="89">
        <f t="shared" si="103"/>
        <v>2</v>
      </c>
      <c r="BH79" s="89">
        <f t="shared" si="103"/>
        <v>2</v>
      </c>
      <c r="BI79" s="89">
        <f t="shared" si="103"/>
        <v>2</v>
      </c>
      <c r="BJ79" s="89">
        <f t="shared" si="103"/>
        <v>2</v>
      </c>
      <c r="BK79" s="89">
        <f t="shared" si="103"/>
        <v>2</v>
      </c>
      <c r="BL79" s="89">
        <f t="shared" si="103"/>
        <v>2</v>
      </c>
      <c r="BM79" s="89">
        <f t="shared" si="103"/>
        <v>2</v>
      </c>
      <c r="BN79" s="89">
        <f t="shared" si="103"/>
        <v>2</v>
      </c>
      <c r="BO79" s="89">
        <f t="shared" si="103"/>
        <v>2</v>
      </c>
      <c r="BP79" s="89">
        <f t="shared" ref="BP79:EA79" si="104">SUM(BP80:BP81)</f>
        <v>2</v>
      </c>
      <c r="BQ79" s="89">
        <f t="shared" si="104"/>
        <v>2</v>
      </c>
      <c r="BR79" s="89">
        <f t="shared" si="104"/>
        <v>2</v>
      </c>
      <c r="BS79" s="89">
        <f t="shared" si="104"/>
        <v>0</v>
      </c>
      <c r="BT79" s="89">
        <f t="shared" si="104"/>
        <v>0</v>
      </c>
      <c r="BU79" s="89">
        <f t="shared" si="104"/>
        <v>0</v>
      </c>
      <c r="BV79" s="89">
        <f t="shared" si="104"/>
        <v>2</v>
      </c>
      <c r="BW79" s="89">
        <f t="shared" si="104"/>
        <v>2</v>
      </c>
      <c r="BX79" s="89">
        <f t="shared" si="104"/>
        <v>2</v>
      </c>
      <c r="BY79" s="89">
        <f t="shared" si="104"/>
        <v>2</v>
      </c>
      <c r="BZ79" s="89">
        <f t="shared" si="104"/>
        <v>2</v>
      </c>
      <c r="CA79" s="89">
        <f t="shared" si="104"/>
        <v>2</v>
      </c>
      <c r="CB79" s="89">
        <f t="shared" si="104"/>
        <v>2</v>
      </c>
      <c r="CC79" s="89">
        <f t="shared" si="104"/>
        <v>2</v>
      </c>
      <c r="CD79" s="89">
        <f t="shared" si="104"/>
        <v>2</v>
      </c>
      <c r="CE79" s="89">
        <f t="shared" si="104"/>
        <v>2</v>
      </c>
      <c r="CF79" s="89">
        <f t="shared" si="104"/>
        <v>2</v>
      </c>
      <c r="CG79" s="89">
        <f t="shared" si="104"/>
        <v>2</v>
      </c>
      <c r="CH79" s="89">
        <f t="shared" si="104"/>
        <v>2</v>
      </c>
      <c r="CI79" s="89">
        <f t="shared" si="104"/>
        <v>2</v>
      </c>
      <c r="CJ79" s="89">
        <f t="shared" si="104"/>
        <v>2</v>
      </c>
      <c r="CK79" s="89">
        <f t="shared" si="104"/>
        <v>2</v>
      </c>
      <c r="CL79" s="89">
        <f t="shared" si="104"/>
        <v>2</v>
      </c>
      <c r="CM79" s="89">
        <f t="shared" si="104"/>
        <v>2</v>
      </c>
      <c r="CN79" s="89">
        <f t="shared" si="104"/>
        <v>2</v>
      </c>
      <c r="CO79" s="89">
        <f t="shared" si="104"/>
        <v>2</v>
      </c>
      <c r="CP79" s="89">
        <f t="shared" si="104"/>
        <v>2</v>
      </c>
      <c r="CQ79" s="89">
        <f t="shared" si="104"/>
        <v>36</v>
      </c>
      <c r="CR79" s="89">
        <f t="shared" si="104"/>
        <v>36</v>
      </c>
      <c r="CS79" s="89">
        <f t="shared" si="104"/>
        <v>0</v>
      </c>
      <c r="CT79" s="89">
        <f t="shared" si="104"/>
        <v>0</v>
      </c>
      <c r="CU79" s="89">
        <f t="shared" si="104"/>
        <v>0</v>
      </c>
      <c r="CV79" s="89">
        <f t="shared" si="104"/>
        <v>0</v>
      </c>
      <c r="CW79" s="89">
        <f t="shared" si="104"/>
        <v>0</v>
      </c>
      <c r="CX79" s="89">
        <f t="shared" si="104"/>
        <v>0</v>
      </c>
      <c r="CY79" s="89">
        <f t="shared" si="104"/>
        <v>0</v>
      </c>
      <c r="CZ79" s="89">
        <f t="shared" si="104"/>
        <v>0</v>
      </c>
      <c r="DA79" s="89">
        <f t="shared" si="104"/>
        <v>0</v>
      </c>
      <c r="DB79" s="89">
        <f t="shared" si="104"/>
        <v>0</v>
      </c>
      <c r="DC79" s="89">
        <f t="shared" si="104"/>
        <v>0</v>
      </c>
      <c r="DD79" s="89">
        <f t="shared" si="104"/>
        <v>0</v>
      </c>
      <c r="DE79" s="89">
        <f t="shared" si="104"/>
        <v>0</v>
      </c>
      <c r="DF79" s="89">
        <f t="shared" si="104"/>
        <v>0</v>
      </c>
      <c r="DG79" s="89">
        <f t="shared" si="104"/>
        <v>0</v>
      </c>
      <c r="DH79" s="89">
        <f t="shared" si="104"/>
        <v>0</v>
      </c>
      <c r="DI79" s="89">
        <f t="shared" si="104"/>
        <v>0</v>
      </c>
      <c r="DJ79" s="89">
        <f t="shared" si="104"/>
        <v>0</v>
      </c>
      <c r="DK79" s="89">
        <f t="shared" si="104"/>
        <v>0</v>
      </c>
      <c r="DL79" s="89">
        <f t="shared" si="104"/>
        <v>0</v>
      </c>
      <c r="DM79" s="89">
        <f t="shared" si="104"/>
        <v>0</v>
      </c>
      <c r="DN79" s="89">
        <f t="shared" si="104"/>
        <v>0</v>
      </c>
      <c r="DO79" s="89">
        <f t="shared" si="104"/>
        <v>0</v>
      </c>
      <c r="DP79" s="89">
        <f t="shared" si="104"/>
        <v>0</v>
      </c>
      <c r="DQ79" s="89">
        <f t="shared" si="104"/>
        <v>36</v>
      </c>
      <c r="DR79" s="89">
        <f t="shared" si="104"/>
        <v>36</v>
      </c>
      <c r="DS79" s="89">
        <v>12</v>
      </c>
      <c r="DT79" s="89">
        <f t="shared" si="104"/>
        <v>0</v>
      </c>
      <c r="DU79" s="89">
        <f t="shared" si="104"/>
        <v>0</v>
      </c>
      <c r="DV79" s="89">
        <f t="shared" si="104"/>
        <v>0</v>
      </c>
      <c r="DW79" s="89">
        <f t="shared" si="104"/>
        <v>0</v>
      </c>
      <c r="DX79" s="89">
        <f t="shared" si="104"/>
        <v>0</v>
      </c>
      <c r="DY79" s="89">
        <f t="shared" si="104"/>
        <v>0</v>
      </c>
      <c r="DZ79" s="89">
        <f t="shared" si="104"/>
        <v>0</v>
      </c>
      <c r="EA79" s="89">
        <f t="shared" si="104"/>
        <v>0</v>
      </c>
      <c r="EB79" s="89">
        <f t="shared" ref="EB79:GM79" si="105">SUM(EB80:EB81)</f>
        <v>0</v>
      </c>
      <c r="EC79" s="89">
        <f t="shared" si="105"/>
        <v>0</v>
      </c>
      <c r="ED79" s="89">
        <f t="shared" si="105"/>
        <v>0</v>
      </c>
      <c r="EE79" s="89">
        <f t="shared" si="105"/>
        <v>0</v>
      </c>
      <c r="EF79" s="89">
        <f t="shared" si="105"/>
        <v>0</v>
      </c>
      <c r="EG79" s="89">
        <f t="shared" si="105"/>
        <v>0</v>
      </c>
      <c r="EH79" s="89">
        <f t="shared" si="105"/>
        <v>0</v>
      </c>
      <c r="EI79" s="89">
        <f t="shared" si="105"/>
        <v>0</v>
      </c>
      <c r="EJ79" s="89">
        <f t="shared" si="105"/>
        <v>0</v>
      </c>
      <c r="EK79" s="89">
        <f t="shared" si="105"/>
        <v>0</v>
      </c>
      <c r="EL79" s="89">
        <f t="shared" si="105"/>
        <v>0</v>
      </c>
      <c r="EM79" s="89">
        <f t="shared" si="105"/>
        <v>0</v>
      </c>
      <c r="EN79" s="89">
        <f t="shared" si="105"/>
        <v>0</v>
      </c>
      <c r="EO79" s="89">
        <f t="shared" si="105"/>
        <v>0</v>
      </c>
      <c r="EP79" s="89">
        <f t="shared" si="105"/>
        <v>0</v>
      </c>
      <c r="EQ79" s="89">
        <f t="shared" si="105"/>
        <v>0</v>
      </c>
      <c r="ER79" s="89">
        <f t="shared" si="105"/>
        <v>0</v>
      </c>
      <c r="ES79" s="89">
        <f t="shared" si="105"/>
        <v>0</v>
      </c>
      <c r="ET79" s="89">
        <f t="shared" si="105"/>
        <v>0</v>
      </c>
      <c r="EU79" s="89">
        <f t="shared" si="105"/>
        <v>0</v>
      </c>
      <c r="EV79" s="89">
        <f t="shared" si="105"/>
        <v>0</v>
      </c>
      <c r="EW79" s="89">
        <f t="shared" si="105"/>
        <v>0</v>
      </c>
      <c r="EX79" s="89">
        <f t="shared" si="105"/>
        <v>0</v>
      </c>
      <c r="EY79" s="89">
        <f t="shared" si="105"/>
        <v>0</v>
      </c>
      <c r="EZ79" s="89">
        <f t="shared" si="105"/>
        <v>0</v>
      </c>
      <c r="FA79" s="89">
        <f t="shared" si="105"/>
        <v>0</v>
      </c>
      <c r="FB79" s="89">
        <f t="shared" si="105"/>
        <v>0</v>
      </c>
      <c r="FC79" s="89">
        <f t="shared" si="105"/>
        <v>0</v>
      </c>
      <c r="FD79" s="89">
        <f t="shared" si="105"/>
        <v>0</v>
      </c>
      <c r="FE79" s="89">
        <f t="shared" si="105"/>
        <v>0</v>
      </c>
      <c r="FF79" s="89">
        <f t="shared" si="105"/>
        <v>0</v>
      </c>
      <c r="FG79" s="89">
        <f t="shared" si="105"/>
        <v>0</v>
      </c>
      <c r="FH79" s="89">
        <f t="shared" si="105"/>
        <v>0</v>
      </c>
      <c r="FI79" s="89">
        <f t="shared" si="105"/>
        <v>0</v>
      </c>
      <c r="FJ79" s="89">
        <f t="shared" si="105"/>
        <v>0</v>
      </c>
      <c r="FK79" s="89">
        <f t="shared" si="105"/>
        <v>0</v>
      </c>
      <c r="FL79" s="89">
        <f t="shared" si="105"/>
        <v>0</v>
      </c>
      <c r="FM79" s="89">
        <f t="shared" si="105"/>
        <v>0</v>
      </c>
      <c r="FN79" s="89">
        <f t="shared" si="105"/>
        <v>0</v>
      </c>
      <c r="FO79" s="89">
        <f t="shared" si="105"/>
        <v>0</v>
      </c>
      <c r="FP79" s="89">
        <f t="shared" si="105"/>
        <v>0</v>
      </c>
      <c r="FQ79" s="89">
        <f t="shared" si="105"/>
        <v>0</v>
      </c>
      <c r="FR79" s="89">
        <f t="shared" si="105"/>
        <v>0</v>
      </c>
      <c r="FS79" s="89">
        <f t="shared" si="105"/>
        <v>0</v>
      </c>
      <c r="FT79" s="89">
        <f t="shared" si="105"/>
        <v>0</v>
      </c>
      <c r="FU79" s="89">
        <f t="shared" si="105"/>
        <v>0</v>
      </c>
      <c r="FV79" s="89">
        <f t="shared" si="105"/>
        <v>0</v>
      </c>
      <c r="FW79" s="89">
        <f t="shared" si="105"/>
        <v>0</v>
      </c>
      <c r="FX79" s="89">
        <f t="shared" si="105"/>
        <v>0</v>
      </c>
      <c r="FY79" s="89">
        <f t="shared" si="105"/>
        <v>0</v>
      </c>
      <c r="FZ79" s="89">
        <f t="shared" si="105"/>
        <v>0</v>
      </c>
      <c r="GA79" s="89">
        <f t="shared" si="105"/>
        <v>0</v>
      </c>
      <c r="GB79" s="89">
        <f t="shared" si="105"/>
        <v>0</v>
      </c>
      <c r="GC79" s="89">
        <f t="shared" si="105"/>
        <v>0</v>
      </c>
      <c r="GD79" s="89">
        <f t="shared" si="105"/>
        <v>0</v>
      </c>
      <c r="GE79" s="89">
        <f t="shared" si="105"/>
        <v>0</v>
      </c>
      <c r="GF79" s="89">
        <f t="shared" si="105"/>
        <v>0</v>
      </c>
      <c r="GG79" s="89">
        <f t="shared" si="105"/>
        <v>0</v>
      </c>
      <c r="GH79" s="89">
        <f t="shared" si="105"/>
        <v>0</v>
      </c>
      <c r="GI79" s="89">
        <f t="shared" si="105"/>
        <v>0</v>
      </c>
      <c r="GJ79" s="89">
        <f t="shared" si="105"/>
        <v>0</v>
      </c>
      <c r="GK79" s="89">
        <f t="shared" si="105"/>
        <v>0</v>
      </c>
      <c r="GL79" s="89">
        <f t="shared" si="105"/>
        <v>0</v>
      </c>
      <c r="GM79" s="89">
        <f t="shared" si="105"/>
        <v>0</v>
      </c>
      <c r="GN79" s="89">
        <f t="shared" ref="GN79:GS79" si="106">SUM(GN80:GN81)</f>
        <v>0</v>
      </c>
      <c r="GO79" s="89">
        <f t="shared" si="106"/>
        <v>0</v>
      </c>
      <c r="GP79" s="89">
        <f t="shared" si="106"/>
        <v>0</v>
      </c>
      <c r="GQ79" s="89">
        <f t="shared" si="106"/>
        <v>0</v>
      </c>
      <c r="GR79" s="89">
        <f t="shared" si="106"/>
        <v>0</v>
      </c>
      <c r="GS79" s="89">
        <f t="shared" si="106"/>
        <v>0</v>
      </c>
      <c r="GT79" s="89">
        <f>SUM(GT80:GT81)+DS79</f>
        <v>230</v>
      </c>
    </row>
    <row r="80" spans="1:202" ht="39" thickBot="1" x14ac:dyDescent="0.3">
      <c r="A80" s="67" t="s">
        <v>177</v>
      </c>
      <c r="B80" s="68" t="s">
        <v>178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46" t="s">
        <v>21</v>
      </c>
      <c r="U80" s="46" t="s">
        <v>21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69"/>
      <c r="AS80" s="69"/>
      <c r="AT80" s="46" t="s">
        <v>21</v>
      </c>
      <c r="AU80" s="46" t="s">
        <v>21</v>
      </c>
      <c r="AV80" s="46" t="s">
        <v>21</v>
      </c>
      <c r="AW80" s="46" t="s">
        <v>21</v>
      </c>
      <c r="AX80" s="46" t="s">
        <v>21</v>
      </c>
      <c r="AY80" s="46" t="s">
        <v>21</v>
      </c>
      <c r="AZ80" s="46" t="s">
        <v>21</v>
      </c>
      <c r="BA80" s="46" t="s">
        <v>21</v>
      </c>
      <c r="BB80" s="46" t="s">
        <v>21</v>
      </c>
      <c r="BC80" s="12">
        <v>2</v>
      </c>
      <c r="BD80" s="12">
        <v>2</v>
      </c>
      <c r="BE80" s="12">
        <v>2</v>
      </c>
      <c r="BF80" s="12">
        <v>2</v>
      </c>
      <c r="BG80" s="12">
        <v>2</v>
      </c>
      <c r="BH80" s="12">
        <v>2</v>
      </c>
      <c r="BI80" s="12">
        <v>2</v>
      </c>
      <c r="BJ80" s="12">
        <v>2</v>
      </c>
      <c r="BK80" s="12">
        <v>2</v>
      </c>
      <c r="BL80" s="12">
        <v>2</v>
      </c>
      <c r="BM80" s="12">
        <v>2</v>
      </c>
      <c r="BN80" s="12">
        <v>2</v>
      </c>
      <c r="BO80" s="12">
        <v>2</v>
      </c>
      <c r="BP80" s="12">
        <v>2</v>
      </c>
      <c r="BQ80" s="12">
        <v>2</v>
      </c>
      <c r="BR80" s="12">
        <v>2</v>
      </c>
      <c r="BS80" s="52"/>
      <c r="BT80" s="46" t="s">
        <v>21</v>
      </c>
      <c r="BU80" s="46" t="s">
        <v>21</v>
      </c>
      <c r="BV80" s="12">
        <v>2</v>
      </c>
      <c r="BW80" s="12">
        <v>2</v>
      </c>
      <c r="BX80" s="12">
        <v>2</v>
      </c>
      <c r="BY80" s="12">
        <v>2</v>
      </c>
      <c r="BZ80" s="12">
        <v>2</v>
      </c>
      <c r="CA80" s="12">
        <v>2</v>
      </c>
      <c r="CB80" s="12">
        <v>2</v>
      </c>
      <c r="CC80" s="12">
        <v>2</v>
      </c>
      <c r="CD80" s="12">
        <v>2</v>
      </c>
      <c r="CE80" s="12">
        <v>2</v>
      </c>
      <c r="CF80" s="12">
        <v>2</v>
      </c>
      <c r="CG80" s="12">
        <v>2</v>
      </c>
      <c r="CH80" s="12">
        <v>2</v>
      </c>
      <c r="CI80" s="12">
        <v>2</v>
      </c>
      <c r="CJ80" s="12">
        <v>2</v>
      </c>
      <c r="CK80" s="12">
        <v>2</v>
      </c>
      <c r="CL80" s="12">
        <v>2</v>
      </c>
      <c r="CM80" s="12">
        <v>2</v>
      </c>
      <c r="CN80" s="12">
        <v>2</v>
      </c>
      <c r="CO80" s="12">
        <v>2</v>
      </c>
      <c r="CP80" s="12">
        <v>2</v>
      </c>
      <c r="CQ80" s="50"/>
      <c r="CR80" s="50"/>
      <c r="CS80" s="52"/>
      <c r="CT80" s="46"/>
      <c r="CU80" s="46"/>
      <c r="CV80" s="46"/>
      <c r="CW80" s="46"/>
      <c r="CX80" s="46"/>
      <c r="CY80" s="46"/>
      <c r="CZ80" s="46"/>
      <c r="DA80" s="46"/>
      <c r="DB80" s="46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50"/>
      <c r="DN80" s="50"/>
      <c r="DO80" s="50"/>
      <c r="DP80" s="50"/>
      <c r="DQ80" s="50"/>
      <c r="DR80" s="50"/>
      <c r="DS80" s="52"/>
      <c r="DT80" s="46"/>
      <c r="DU80" s="46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49"/>
      <c r="EL80" s="51"/>
      <c r="EM80" s="51"/>
      <c r="EN80" s="51"/>
      <c r="EO80" s="77"/>
      <c r="EP80" s="77"/>
      <c r="EQ80" s="77"/>
      <c r="ER80" s="77"/>
      <c r="ES80" s="52"/>
      <c r="ET80" s="46"/>
      <c r="EU80" s="46"/>
      <c r="EV80" s="46"/>
      <c r="EW80" s="46"/>
      <c r="EX80" s="46"/>
      <c r="EY80" s="46"/>
      <c r="EZ80" s="46"/>
      <c r="FA80" s="46"/>
      <c r="FB80" s="46"/>
      <c r="FC80" s="12"/>
      <c r="FD80" s="12"/>
      <c r="FE80" s="12"/>
      <c r="FF80" s="12"/>
      <c r="FG80" s="12"/>
      <c r="FH80" s="12"/>
      <c r="FI80" s="12"/>
      <c r="FJ80" s="12"/>
      <c r="FK80" s="49"/>
      <c r="FL80" s="49"/>
      <c r="FM80" s="49"/>
      <c r="FN80" s="49"/>
      <c r="FO80" s="77"/>
      <c r="FP80" s="77"/>
      <c r="FQ80" s="77"/>
      <c r="FR80" s="77"/>
      <c r="FS80" s="52"/>
      <c r="FT80" s="46"/>
      <c r="FU80" s="46"/>
      <c r="FV80" s="12"/>
      <c r="FW80" s="12"/>
      <c r="FX80" s="12"/>
      <c r="FY80" s="12"/>
      <c r="FZ80" s="12"/>
      <c r="GA80" s="12"/>
      <c r="GB80" s="12"/>
      <c r="GC80" s="49"/>
      <c r="GD80" s="49"/>
      <c r="GE80" s="15"/>
      <c r="GF80" s="15"/>
      <c r="GG80" s="15"/>
      <c r="GH80" s="15"/>
      <c r="GI80" s="52"/>
      <c r="GJ80" s="82"/>
      <c r="GK80" s="82"/>
      <c r="GL80" s="82"/>
      <c r="GM80" s="82"/>
      <c r="GN80" s="84"/>
      <c r="GO80" s="84"/>
      <c r="GP80" s="84"/>
      <c r="GQ80" s="84"/>
      <c r="GR80" s="84"/>
      <c r="GS80" s="84"/>
      <c r="GT80" s="53">
        <f t="shared" si="82"/>
        <v>74</v>
      </c>
    </row>
    <row r="81" spans="1:202" ht="15.75" thickBot="1" x14ac:dyDescent="0.3">
      <c r="A81" s="67" t="s">
        <v>179</v>
      </c>
      <c r="B81" s="68" t="s">
        <v>59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46" t="s">
        <v>21</v>
      </c>
      <c r="U81" s="46" t="s">
        <v>21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69"/>
      <c r="AS81" s="69"/>
      <c r="AT81" s="46" t="s">
        <v>21</v>
      </c>
      <c r="AU81" s="46" t="s">
        <v>21</v>
      </c>
      <c r="AV81" s="46" t="s">
        <v>21</v>
      </c>
      <c r="AW81" s="46" t="s">
        <v>21</v>
      </c>
      <c r="AX81" s="46" t="s">
        <v>21</v>
      </c>
      <c r="AY81" s="46" t="s">
        <v>21</v>
      </c>
      <c r="AZ81" s="46" t="s">
        <v>21</v>
      </c>
      <c r="BA81" s="46" t="s">
        <v>21</v>
      </c>
      <c r="BB81" s="46" t="s">
        <v>21</v>
      </c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52"/>
      <c r="BT81" s="46" t="s">
        <v>21</v>
      </c>
      <c r="BU81" s="46" t="s">
        <v>21</v>
      </c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49"/>
      <c r="CK81" s="49"/>
      <c r="CL81" s="49"/>
      <c r="CM81" s="49"/>
      <c r="CN81" s="49"/>
      <c r="CO81" s="49"/>
      <c r="CP81" s="49"/>
      <c r="CQ81" s="50">
        <v>36</v>
      </c>
      <c r="CR81" s="50">
        <v>36</v>
      </c>
      <c r="CS81" s="52"/>
      <c r="CT81" s="46"/>
      <c r="CU81" s="46"/>
      <c r="CV81" s="46"/>
      <c r="CW81" s="46"/>
      <c r="CX81" s="46"/>
      <c r="CY81" s="46"/>
      <c r="CZ81" s="46"/>
      <c r="DA81" s="46"/>
      <c r="DB81" s="46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50"/>
      <c r="DN81" s="50"/>
      <c r="DO81" s="50"/>
      <c r="DP81" s="50"/>
      <c r="DQ81" s="50">
        <v>36</v>
      </c>
      <c r="DR81" s="50">
        <v>36</v>
      </c>
      <c r="DS81" s="52"/>
      <c r="DT81" s="46"/>
      <c r="DU81" s="46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49"/>
      <c r="EL81" s="51"/>
      <c r="EM81" s="51"/>
      <c r="EN81" s="51"/>
      <c r="EO81" s="77"/>
      <c r="EP81" s="77"/>
      <c r="EQ81" s="77"/>
      <c r="ER81" s="77"/>
      <c r="ES81" s="52"/>
      <c r="ET81" s="46"/>
      <c r="EU81" s="46"/>
      <c r="EV81" s="46"/>
      <c r="EW81" s="46"/>
      <c r="EX81" s="46"/>
      <c r="EY81" s="46"/>
      <c r="EZ81" s="46"/>
      <c r="FA81" s="46"/>
      <c r="FB81" s="46"/>
      <c r="FC81" s="12"/>
      <c r="FD81" s="12"/>
      <c r="FE81" s="12"/>
      <c r="FF81" s="12"/>
      <c r="FG81" s="12"/>
      <c r="FH81" s="12"/>
      <c r="FI81" s="12"/>
      <c r="FJ81" s="12"/>
      <c r="FK81" s="49"/>
      <c r="FL81" s="49"/>
      <c r="FM81" s="49"/>
      <c r="FN81" s="49"/>
      <c r="FO81" s="77"/>
      <c r="FP81" s="77"/>
      <c r="FQ81" s="77"/>
      <c r="FR81" s="77"/>
      <c r="FS81" s="52"/>
      <c r="FT81" s="46"/>
      <c r="FU81" s="46"/>
      <c r="FV81" s="12"/>
      <c r="FW81" s="12"/>
      <c r="FX81" s="12"/>
      <c r="FY81" s="12"/>
      <c r="FZ81" s="12"/>
      <c r="GA81" s="12"/>
      <c r="GB81" s="12"/>
      <c r="GC81" s="49"/>
      <c r="GD81" s="49"/>
      <c r="GE81" s="15"/>
      <c r="GF81" s="15"/>
      <c r="GG81" s="15"/>
      <c r="GH81" s="15"/>
      <c r="GI81" s="52"/>
      <c r="GJ81" s="82"/>
      <c r="GK81" s="82"/>
      <c r="GL81" s="82"/>
      <c r="GM81" s="82"/>
      <c r="GN81" s="84"/>
      <c r="GO81" s="84"/>
      <c r="GP81" s="84"/>
      <c r="GQ81" s="84"/>
      <c r="GR81" s="84"/>
      <c r="GS81" s="84"/>
      <c r="GT81" s="53">
        <f t="shared" si="82"/>
        <v>144</v>
      </c>
    </row>
    <row r="82" spans="1:202" ht="39" thickBot="1" x14ac:dyDescent="0.3">
      <c r="A82" s="87" t="s">
        <v>180</v>
      </c>
      <c r="B82" s="88" t="s">
        <v>181</v>
      </c>
      <c r="C82" s="89">
        <f t="shared" ref="C82:AH82" si="107">SUM(C83:C85)</f>
        <v>0</v>
      </c>
      <c r="D82" s="89">
        <f t="shared" si="107"/>
        <v>0</v>
      </c>
      <c r="E82" s="89">
        <f t="shared" si="107"/>
        <v>0</v>
      </c>
      <c r="F82" s="89">
        <f t="shared" si="107"/>
        <v>0</v>
      </c>
      <c r="G82" s="89">
        <f t="shared" si="107"/>
        <v>0</v>
      </c>
      <c r="H82" s="89">
        <f t="shared" si="107"/>
        <v>0</v>
      </c>
      <c r="I82" s="89">
        <f t="shared" si="107"/>
        <v>0</v>
      </c>
      <c r="J82" s="89">
        <f t="shared" si="107"/>
        <v>0</v>
      </c>
      <c r="K82" s="89">
        <f t="shared" si="107"/>
        <v>0</v>
      </c>
      <c r="L82" s="89">
        <f t="shared" si="107"/>
        <v>0</v>
      </c>
      <c r="M82" s="89">
        <f t="shared" si="107"/>
        <v>0</v>
      </c>
      <c r="N82" s="89">
        <f t="shared" si="107"/>
        <v>0</v>
      </c>
      <c r="O82" s="89">
        <f t="shared" si="107"/>
        <v>0</v>
      </c>
      <c r="P82" s="89">
        <f t="shared" si="107"/>
        <v>0</v>
      </c>
      <c r="Q82" s="89">
        <f t="shared" si="107"/>
        <v>0</v>
      </c>
      <c r="R82" s="89">
        <f t="shared" si="107"/>
        <v>0</v>
      </c>
      <c r="S82" s="89">
        <f t="shared" si="107"/>
        <v>0</v>
      </c>
      <c r="T82" s="89">
        <f t="shared" si="107"/>
        <v>0</v>
      </c>
      <c r="U82" s="89">
        <f t="shared" si="107"/>
        <v>0</v>
      </c>
      <c r="V82" s="89">
        <f t="shared" si="107"/>
        <v>0</v>
      </c>
      <c r="W82" s="89">
        <f t="shared" si="107"/>
        <v>0</v>
      </c>
      <c r="X82" s="89">
        <f t="shared" si="107"/>
        <v>0</v>
      </c>
      <c r="Y82" s="89">
        <f t="shared" si="107"/>
        <v>0</v>
      </c>
      <c r="Z82" s="89">
        <f t="shared" si="107"/>
        <v>0</v>
      </c>
      <c r="AA82" s="89">
        <f t="shared" si="107"/>
        <v>0</v>
      </c>
      <c r="AB82" s="89">
        <f t="shared" si="107"/>
        <v>0</v>
      </c>
      <c r="AC82" s="89">
        <f t="shared" si="107"/>
        <v>0</v>
      </c>
      <c r="AD82" s="89">
        <f t="shared" si="107"/>
        <v>0</v>
      </c>
      <c r="AE82" s="89">
        <f t="shared" si="107"/>
        <v>0</v>
      </c>
      <c r="AF82" s="89">
        <f t="shared" si="107"/>
        <v>0</v>
      </c>
      <c r="AG82" s="89">
        <f t="shared" si="107"/>
        <v>0</v>
      </c>
      <c r="AH82" s="89">
        <f t="shared" si="107"/>
        <v>0</v>
      </c>
      <c r="AI82" s="89">
        <f t="shared" ref="AI82:BN82" si="108">SUM(AI83:AI85)</f>
        <v>0</v>
      </c>
      <c r="AJ82" s="89">
        <f t="shared" si="108"/>
        <v>0</v>
      </c>
      <c r="AK82" s="89">
        <f t="shared" si="108"/>
        <v>0</v>
      </c>
      <c r="AL82" s="89">
        <f t="shared" si="108"/>
        <v>0</v>
      </c>
      <c r="AM82" s="89">
        <f t="shared" si="108"/>
        <v>0</v>
      </c>
      <c r="AN82" s="89">
        <f t="shared" si="108"/>
        <v>0</v>
      </c>
      <c r="AO82" s="89">
        <f t="shared" si="108"/>
        <v>0</v>
      </c>
      <c r="AP82" s="89">
        <f t="shared" si="108"/>
        <v>0</v>
      </c>
      <c r="AQ82" s="89">
        <f t="shared" si="108"/>
        <v>0</v>
      </c>
      <c r="AR82" s="89">
        <f t="shared" si="108"/>
        <v>0</v>
      </c>
      <c r="AS82" s="89">
        <f t="shared" si="108"/>
        <v>0</v>
      </c>
      <c r="AT82" s="89">
        <f t="shared" si="108"/>
        <v>0</v>
      </c>
      <c r="AU82" s="89">
        <f t="shared" si="108"/>
        <v>0</v>
      </c>
      <c r="AV82" s="89">
        <f t="shared" si="108"/>
        <v>0</v>
      </c>
      <c r="AW82" s="89">
        <f t="shared" si="108"/>
        <v>0</v>
      </c>
      <c r="AX82" s="89">
        <f t="shared" si="108"/>
        <v>0</v>
      </c>
      <c r="AY82" s="89">
        <f t="shared" si="108"/>
        <v>0</v>
      </c>
      <c r="AZ82" s="89">
        <f t="shared" si="108"/>
        <v>0</v>
      </c>
      <c r="BA82" s="89">
        <f t="shared" si="108"/>
        <v>0</v>
      </c>
      <c r="BB82" s="89">
        <f t="shared" si="108"/>
        <v>0</v>
      </c>
      <c r="BC82" s="89">
        <f t="shared" si="108"/>
        <v>0</v>
      </c>
      <c r="BD82" s="89">
        <f t="shared" si="108"/>
        <v>0</v>
      </c>
      <c r="BE82" s="89">
        <f t="shared" si="108"/>
        <v>0</v>
      </c>
      <c r="BF82" s="89">
        <f t="shared" si="108"/>
        <v>0</v>
      </c>
      <c r="BG82" s="89">
        <f t="shared" si="108"/>
        <v>0</v>
      </c>
      <c r="BH82" s="89">
        <f t="shared" si="108"/>
        <v>0</v>
      </c>
      <c r="BI82" s="89">
        <f t="shared" si="108"/>
        <v>0</v>
      </c>
      <c r="BJ82" s="89">
        <f t="shared" si="108"/>
        <v>0</v>
      </c>
      <c r="BK82" s="89">
        <f t="shared" si="108"/>
        <v>0</v>
      </c>
      <c r="BL82" s="89">
        <f t="shared" si="108"/>
        <v>0</v>
      </c>
      <c r="BM82" s="89">
        <f t="shared" si="108"/>
        <v>0</v>
      </c>
      <c r="BN82" s="89">
        <f t="shared" si="108"/>
        <v>0</v>
      </c>
      <c r="BO82" s="89">
        <f t="shared" ref="BO82:CT82" si="109">SUM(BO83:BO85)</f>
        <v>0</v>
      </c>
      <c r="BP82" s="89">
        <f t="shared" si="109"/>
        <v>0</v>
      </c>
      <c r="BQ82" s="89">
        <f t="shared" si="109"/>
        <v>0</v>
      </c>
      <c r="BR82" s="89">
        <f t="shared" si="109"/>
        <v>0</v>
      </c>
      <c r="BS82" s="89">
        <f t="shared" si="109"/>
        <v>0</v>
      </c>
      <c r="BT82" s="89">
        <f t="shared" si="109"/>
        <v>0</v>
      </c>
      <c r="BU82" s="89">
        <f t="shared" si="109"/>
        <v>0</v>
      </c>
      <c r="BV82" s="89">
        <f t="shared" si="109"/>
        <v>0</v>
      </c>
      <c r="BW82" s="89">
        <f t="shared" si="109"/>
        <v>0</v>
      </c>
      <c r="BX82" s="89">
        <f t="shared" si="109"/>
        <v>0</v>
      </c>
      <c r="BY82" s="89">
        <f t="shared" si="109"/>
        <v>0</v>
      </c>
      <c r="BZ82" s="89">
        <f t="shared" si="109"/>
        <v>0</v>
      </c>
      <c r="CA82" s="89">
        <f t="shared" si="109"/>
        <v>0</v>
      </c>
      <c r="CB82" s="89">
        <f t="shared" si="109"/>
        <v>0</v>
      </c>
      <c r="CC82" s="89">
        <f t="shared" si="109"/>
        <v>0</v>
      </c>
      <c r="CD82" s="89">
        <f t="shared" si="109"/>
        <v>0</v>
      </c>
      <c r="CE82" s="89">
        <f t="shared" si="109"/>
        <v>0</v>
      </c>
      <c r="CF82" s="89">
        <f t="shared" si="109"/>
        <v>0</v>
      </c>
      <c r="CG82" s="89">
        <f t="shared" si="109"/>
        <v>0</v>
      </c>
      <c r="CH82" s="89">
        <f t="shared" si="109"/>
        <v>0</v>
      </c>
      <c r="CI82" s="89">
        <f t="shared" si="109"/>
        <v>0</v>
      </c>
      <c r="CJ82" s="89">
        <f t="shared" si="109"/>
        <v>0</v>
      </c>
      <c r="CK82" s="89">
        <f t="shared" si="109"/>
        <v>0</v>
      </c>
      <c r="CL82" s="89">
        <f t="shared" si="109"/>
        <v>0</v>
      </c>
      <c r="CM82" s="89">
        <f t="shared" si="109"/>
        <v>0</v>
      </c>
      <c r="CN82" s="89">
        <f t="shared" si="109"/>
        <v>0</v>
      </c>
      <c r="CO82" s="89">
        <f t="shared" si="109"/>
        <v>0</v>
      </c>
      <c r="CP82" s="89">
        <f t="shared" si="109"/>
        <v>0</v>
      </c>
      <c r="CQ82" s="89">
        <f t="shared" si="109"/>
        <v>0</v>
      </c>
      <c r="CR82" s="89">
        <f t="shared" si="109"/>
        <v>0</v>
      </c>
      <c r="CS82" s="89">
        <f t="shared" si="109"/>
        <v>0</v>
      </c>
      <c r="CT82" s="89">
        <f t="shared" si="109"/>
        <v>0</v>
      </c>
      <c r="CU82" s="89">
        <f t="shared" ref="CU82:DZ82" si="110">SUM(CU83:CU85)</f>
        <v>0</v>
      </c>
      <c r="CV82" s="89">
        <f t="shared" si="110"/>
        <v>0</v>
      </c>
      <c r="CW82" s="89">
        <f t="shared" si="110"/>
        <v>0</v>
      </c>
      <c r="CX82" s="89">
        <f t="shared" si="110"/>
        <v>0</v>
      </c>
      <c r="CY82" s="89">
        <f t="shared" si="110"/>
        <v>0</v>
      </c>
      <c r="CZ82" s="89">
        <f t="shared" si="110"/>
        <v>0</v>
      </c>
      <c r="DA82" s="89">
        <f t="shared" si="110"/>
        <v>0</v>
      </c>
      <c r="DB82" s="89">
        <f t="shared" si="110"/>
        <v>0</v>
      </c>
      <c r="DC82" s="89">
        <f t="shared" si="110"/>
        <v>0</v>
      </c>
      <c r="DD82" s="89">
        <f t="shared" si="110"/>
        <v>0</v>
      </c>
      <c r="DE82" s="89">
        <f t="shared" si="110"/>
        <v>0</v>
      </c>
      <c r="DF82" s="89">
        <f t="shared" si="110"/>
        <v>0</v>
      </c>
      <c r="DG82" s="89">
        <f t="shared" si="110"/>
        <v>0</v>
      </c>
      <c r="DH82" s="89">
        <f t="shared" si="110"/>
        <v>0</v>
      </c>
      <c r="DI82" s="89">
        <f t="shared" si="110"/>
        <v>0</v>
      </c>
      <c r="DJ82" s="89">
        <f t="shared" si="110"/>
        <v>0</v>
      </c>
      <c r="DK82" s="89">
        <f t="shared" si="110"/>
        <v>0</v>
      </c>
      <c r="DL82" s="89">
        <f t="shared" si="110"/>
        <v>0</v>
      </c>
      <c r="DM82" s="89">
        <f t="shared" si="110"/>
        <v>0</v>
      </c>
      <c r="DN82" s="89">
        <f t="shared" si="110"/>
        <v>0</v>
      </c>
      <c r="DO82" s="89">
        <f t="shared" si="110"/>
        <v>0</v>
      </c>
      <c r="DP82" s="89">
        <f t="shared" si="110"/>
        <v>0</v>
      </c>
      <c r="DQ82" s="89">
        <f t="shared" si="110"/>
        <v>0</v>
      </c>
      <c r="DR82" s="89">
        <f t="shared" si="110"/>
        <v>0</v>
      </c>
      <c r="DS82" s="89">
        <f t="shared" si="110"/>
        <v>0</v>
      </c>
      <c r="DT82" s="89">
        <f t="shared" si="110"/>
        <v>0</v>
      </c>
      <c r="DU82" s="89">
        <f t="shared" si="110"/>
        <v>0</v>
      </c>
      <c r="DV82" s="89">
        <f t="shared" si="110"/>
        <v>0</v>
      </c>
      <c r="DW82" s="89">
        <f t="shared" si="110"/>
        <v>0</v>
      </c>
      <c r="DX82" s="89">
        <f t="shared" si="110"/>
        <v>0</v>
      </c>
      <c r="DY82" s="89">
        <f t="shared" si="110"/>
        <v>0</v>
      </c>
      <c r="DZ82" s="89">
        <f t="shared" si="110"/>
        <v>0</v>
      </c>
      <c r="EA82" s="89">
        <f t="shared" ref="EA82:FF82" si="111">SUM(EA83:EA85)</f>
        <v>0</v>
      </c>
      <c r="EB82" s="89">
        <f t="shared" si="111"/>
        <v>0</v>
      </c>
      <c r="EC82" s="89">
        <f t="shared" si="111"/>
        <v>0</v>
      </c>
      <c r="ED82" s="89">
        <f t="shared" si="111"/>
        <v>0</v>
      </c>
      <c r="EE82" s="89">
        <f t="shared" si="111"/>
        <v>0</v>
      </c>
      <c r="EF82" s="89">
        <f t="shared" si="111"/>
        <v>0</v>
      </c>
      <c r="EG82" s="89">
        <f t="shared" si="111"/>
        <v>0</v>
      </c>
      <c r="EH82" s="89">
        <f t="shared" si="111"/>
        <v>0</v>
      </c>
      <c r="EI82" s="89">
        <f t="shared" si="111"/>
        <v>0</v>
      </c>
      <c r="EJ82" s="89">
        <f t="shared" si="111"/>
        <v>0</v>
      </c>
      <c r="EK82" s="89">
        <f t="shared" si="111"/>
        <v>0</v>
      </c>
      <c r="EL82" s="89">
        <f t="shared" si="111"/>
        <v>0</v>
      </c>
      <c r="EM82" s="89">
        <f t="shared" si="111"/>
        <v>0</v>
      </c>
      <c r="EN82" s="89">
        <f t="shared" si="111"/>
        <v>0</v>
      </c>
      <c r="EO82" s="89">
        <f t="shared" si="111"/>
        <v>0</v>
      </c>
      <c r="EP82" s="89">
        <f t="shared" si="111"/>
        <v>0</v>
      </c>
      <c r="EQ82" s="89">
        <f t="shared" si="111"/>
        <v>0</v>
      </c>
      <c r="ER82" s="89">
        <f t="shared" si="111"/>
        <v>0</v>
      </c>
      <c r="ES82" s="89">
        <f t="shared" si="111"/>
        <v>0</v>
      </c>
      <c r="ET82" s="89">
        <f t="shared" si="111"/>
        <v>0</v>
      </c>
      <c r="EU82" s="89">
        <f t="shared" si="111"/>
        <v>0</v>
      </c>
      <c r="EV82" s="89">
        <f t="shared" si="111"/>
        <v>0</v>
      </c>
      <c r="EW82" s="89">
        <f t="shared" si="111"/>
        <v>0</v>
      </c>
      <c r="EX82" s="89">
        <f t="shared" si="111"/>
        <v>0</v>
      </c>
      <c r="EY82" s="89">
        <f t="shared" si="111"/>
        <v>0</v>
      </c>
      <c r="EZ82" s="89">
        <f t="shared" si="111"/>
        <v>0</v>
      </c>
      <c r="FA82" s="89">
        <f t="shared" si="111"/>
        <v>0</v>
      </c>
      <c r="FB82" s="89">
        <f t="shared" si="111"/>
        <v>0</v>
      </c>
      <c r="FC82" s="89">
        <f t="shared" si="111"/>
        <v>0</v>
      </c>
      <c r="FD82" s="89">
        <f t="shared" si="111"/>
        <v>0</v>
      </c>
      <c r="FE82" s="89">
        <f t="shared" si="111"/>
        <v>0</v>
      </c>
      <c r="FF82" s="89">
        <f t="shared" si="111"/>
        <v>0</v>
      </c>
      <c r="FG82" s="89">
        <f t="shared" ref="FG82:GH82" si="112">SUM(FG83:FG85)</f>
        <v>0</v>
      </c>
      <c r="FH82" s="89">
        <f t="shared" si="112"/>
        <v>0</v>
      </c>
      <c r="FI82" s="89">
        <f t="shared" si="112"/>
        <v>0</v>
      </c>
      <c r="FJ82" s="89">
        <f t="shared" si="112"/>
        <v>0</v>
      </c>
      <c r="FK82" s="89">
        <f t="shared" si="112"/>
        <v>0</v>
      </c>
      <c r="FL82" s="89">
        <f t="shared" si="112"/>
        <v>0</v>
      </c>
      <c r="FM82" s="89">
        <f t="shared" si="112"/>
        <v>0</v>
      </c>
      <c r="FN82" s="89">
        <f t="shared" si="112"/>
        <v>0</v>
      </c>
      <c r="FO82" s="89">
        <f t="shared" si="112"/>
        <v>0</v>
      </c>
      <c r="FP82" s="89">
        <f t="shared" si="112"/>
        <v>0</v>
      </c>
      <c r="FQ82" s="89">
        <f t="shared" si="112"/>
        <v>0</v>
      </c>
      <c r="FR82" s="89">
        <f t="shared" si="112"/>
        <v>0</v>
      </c>
      <c r="FS82" s="89">
        <f t="shared" si="112"/>
        <v>0</v>
      </c>
      <c r="FT82" s="89">
        <f t="shared" si="112"/>
        <v>0</v>
      </c>
      <c r="FU82" s="89">
        <f t="shared" si="112"/>
        <v>0</v>
      </c>
      <c r="FV82" s="89">
        <f t="shared" si="112"/>
        <v>8</v>
      </c>
      <c r="FW82" s="89">
        <f t="shared" si="112"/>
        <v>8</v>
      </c>
      <c r="FX82" s="89">
        <f t="shared" si="112"/>
        <v>8</v>
      </c>
      <c r="FY82" s="89">
        <f t="shared" si="112"/>
        <v>8</v>
      </c>
      <c r="FZ82" s="89">
        <f t="shared" si="112"/>
        <v>8</v>
      </c>
      <c r="GA82" s="89">
        <f t="shared" si="112"/>
        <v>8</v>
      </c>
      <c r="GB82" s="89">
        <f t="shared" si="112"/>
        <v>8</v>
      </c>
      <c r="GC82" s="89">
        <f t="shared" si="112"/>
        <v>8</v>
      </c>
      <c r="GD82" s="89">
        <f t="shared" si="112"/>
        <v>8</v>
      </c>
      <c r="GE82" s="89">
        <f t="shared" si="112"/>
        <v>0</v>
      </c>
      <c r="GF82" s="89">
        <f t="shared" si="112"/>
        <v>0</v>
      </c>
      <c r="GG82" s="89">
        <f t="shared" si="112"/>
        <v>0</v>
      </c>
      <c r="GH82" s="89">
        <f t="shared" si="112"/>
        <v>36</v>
      </c>
      <c r="GI82" s="89">
        <v>10</v>
      </c>
      <c r="GJ82" s="89">
        <f>SUM(GJ83:GJ88)</f>
        <v>36</v>
      </c>
      <c r="GK82" s="89">
        <f t="shared" ref="GK82:GM82" si="113">SUM(GK83:GK88)</f>
        <v>36</v>
      </c>
      <c r="GL82" s="89">
        <f t="shared" si="113"/>
        <v>36</v>
      </c>
      <c r="GM82" s="89">
        <f t="shared" si="113"/>
        <v>36</v>
      </c>
      <c r="GN82" s="89">
        <f t="shared" ref="GN82:GS82" si="114">SUM(GN83:GN85)</f>
        <v>0</v>
      </c>
      <c r="GO82" s="89">
        <f t="shared" si="114"/>
        <v>0</v>
      </c>
      <c r="GP82" s="89">
        <f t="shared" si="114"/>
        <v>0</v>
      </c>
      <c r="GQ82" s="89">
        <f t="shared" si="114"/>
        <v>0</v>
      </c>
      <c r="GR82" s="89">
        <f t="shared" si="114"/>
        <v>0</v>
      </c>
      <c r="GS82" s="89">
        <f t="shared" si="114"/>
        <v>0</v>
      </c>
      <c r="GT82" s="89">
        <f>SUM(GT83:GT85)+GI82</f>
        <v>118</v>
      </c>
    </row>
    <row r="83" spans="1:202" ht="26.25" thickBot="1" x14ac:dyDescent="0.3">
      <c r="A83" s="67" t="s">
        <v>182</v>
      </c>
      <c r="B83" s="68" t="s">
        <v>183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46" t="s">
        <v>21</v>
      </c>
      <c r="U83" s="46" t="s">
        <v>21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69"/>
      <c r="AS83" s="69"/>
      <c r="AT83" s="46" t="s">
        <v>21</v>
      </c>
      <c r="AU83" s="46" t="s">
        <v>21</v>
      </c>
      <c r="AV83" s="46" t="s">
        <v>21</v>
      </c>
      <c r="AW83" s="46" t="s">
        <v>21</v>
      </c>
      <c r="AX83" s="46" t="s">
        <v>21</v>
      </c>
      <c r="AY83" s="46" t="s">
        <v>21</v>
      </c>
      <c r="AZ83" s="46" t="s">
        <v>21</v>
      </c>
      <c r="BA83" s="46" t="s">
        <v>21</v>
      </c>
      <c r="BB83" s="46" t="s">
        <v>21</v>
      </c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52"/>
      <c r="BT83" s="46" t="s">
        <v>21</v>
      </c>
      <c r="BU83" s="46" t="s">
        <v>21</v>
      </c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49"/>
      <c r="CK83" s="49"/>
      <c r="CL83" s="49"/>
      <c r="CM83" s="49"/>
      <c r="CN83" s="49"/>
      <c r="CO83" s="49"/>
      <c r="CP83" s="49"/>
      <c r="CQ83" s="50"/>
      <c r="CR83" s="50"/>
      <c r="CS83" s="52"/>
      <c r="CT83" s="46"/>
      <c r="CU83" s="46"/>
      <c r="CV83" s="46"/>
      <c r="CW83" s="46"/>
      <c r="CX83" s="46"/>
      <c r="CY83" s="46"/>
      <c r="CZ83" s="46"/>
      <c r="DA83" s="46"/>
      <c r="DB83" s="46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50"/>
      <c r="DN83" s="50"/>
      <c r="DO83" s="50"/>
      <c r="DP83" s="50"/>
      <c r="DQ83" s="50"/>
      <c r="DR83" s="50"/>
      <c r="DS83" s="52"/>
      <c r="DT83" s="46"/>
      <c r="DU83" s="46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49"/>
      <c r="EL83" s="51"/>
      <c r="EM83" s="51"/>
      <c r="EN83" s="51"/>
      <c r="EO83" s="77"/>
      <c r="EP83" s="77"/>
      <c r="EQ83" s="77"/>
      <c r="ER83" s="77"/>
      <c r="ES83" s="52"/>
      <c r="ET83" s="46"/>
      <c r="EU83" s="46"/>
      <c r="EV83" s="46"/>
      <c r="EW83" s="46"/>
      <c r="EX83" s="46"/>
      <c r="EY83" s="46"/>
      <c r="EZ83" s="46"/>
      <c r="FA83" s="46"/>
      <c r="FB83" s="46"/>
      <c r="FC83" s="12"/>
      <c r="FD83" s="12"/>
      <c r="FE83" s="12"/>
      <c r="FF83" s="12"/>
      <c r="FG83" s="12"/>
      <c r="FH83" s="12"/>
      <c r="FI83" s="12"/>
      <c r="FJ83" s="12"/>
      <c r="FK83" s="49"/>
      <c r="FL83" s="49"/>
      <c r="FM83" s="49"/>
      <c r="FN83" s="49"/>
      <c r="FO83" s="77"/>
      <c r="FP83" s="77"/>
      <c r="FQ83" s="77"/>
      <c r="FR83" s="77"/>
      <c r="FS83" s="52"/>
      <c r="FT83" s="46"/>
      <c r="FU83" s="46"/>
      <c r="FV83" s="12">
        <v>4</v>
      </c>
      <c r="FW83" s="12">
        <v>4</v>
      </c>
      <c r="FX83" s="12">
        <v>4</v>
      </c>
      <c r="FY83" s="12">
        <v>4</v>
      </c>
      <c r="FZ83" s="12">
        <v>4</v>
      </c>
      <c r="GA83" s="12">
        <v>4</v>
      </c>
      <c r="GB83" s="12">
        <v>4</v>
      </c>
      <c r="GC83" s="12">
        <v>4</v>
      </c>
      <c r="GD83" s="12">
        <v>4</v>
      </c>
      <c r="GE83" s="15"/>
      <c r="GF83" s="15"/>
      <c r="GG83" s="15"/>
      <c r="GH83" s="15"/>
      <c r="GI83" s="52"/>
      <c r="GJ83" s="82"/>
      <c r="GK83" s="82"/>
      <c r="GL83" s="82"/>
      <c r="GM83" s="82"/>
      <c r="GN83" s="84"/>
      <c r="GO83" s="84"/>
      <c r="GP83" s="84"/>
      <c r="GQ83" s="84"/>
      <c r="GR83" s="84"/>
      <c r="GS83" s="84"/>
      <c r="GT83" s="53">
        <f t="shared" si="82"/>
        <v>36</v>
      </c>
    </row>
    <row r="84" spans="1:202" ht="51.75" thickBot="1" x14ac:dyDescent="0.3">
      <c r="A84" s="67" t="s">
        <v>184</v>
      </c>
      <c r="B84" s="68" t="s">
        <v>185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46" t="s">
        <v>21</v>
      </c>
      <c r="U84" s="46" t="s">
        <v>21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69"/>
      <c r="AS84" s="69"/>
      <c r="AT84" s="46" t="s">
        <v>21</v>
      </c>
      <c r="AU84" s="46" t="s">
        <v>21</v>
      </c>
      <c r="AV84" s="46" t="s">
        <v>21</v>
      </c>
      <c r="AW84" s="46" t="s">
        <v>21</v>
      </c>
      <c r="AX84" s="46" t="s">
        <v>21</v>
      </c>
      <c r="AY84" s="46" t="s">
        <v>21</v>
      </c>
      <c r="AZ84" s="46" t="s">
        <v>21</v>
      </c>
      <c r="BA84" s="46" t="s">
        <v>21</v>
      </c>
      <c r="BB84" s="46" t="s">
        <v>21</v>
      </c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52"/>
      <c r="BT84" s="46" t="s">
        <v>21</v>
      </c>
      <c r="BU84" s="46" t="s">
        <v>21</v>
      </c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49"/>
      <c r="CK84" s="49"/>
      <c r="CL84" s="49"/>
      <c r="CM84" s="49"/>
      <c r="CN84" s="49"/>
      <c r="CO84" s="49"/>
      <c r="CP84" s="49"/>
      <c r="CQ84" s="50"/>
      <c r="CR84" s="50"/>
      <c r="CS84" s="52"/>
      <c r="CT84" s="46"/>
      <c r="CU84" s="46"/>
      <c r="CV84" s="46"/>
      <c r="CW84" s="46"/>
      <c r="CX84" s="46"/>
      <c r="CY84" s="46"/>
      <c r="CZ84" s="46"/>
      <c r="DA84" s="46"/>
      <c r="DB84" s="46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50"/>
      <c r="DN84" s="50"/>
      <c r="DO84" s="50"/>
      <c r="DP84" s="50"/>
      <c r="DQ84" s="50"/>
      <c r="DR84" s="50"/>
      <c r="DS84" s="52"/>
      <c r="DT84" s="46"/>
      <c r="DU84" s="46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49"/>
      <c r="EL84" s="51"/>
      <c r="EM84" s="51"/>
      <c r="EN84" s="51"/>
      <c r="EO84" s="77"/>
      <c r="EP84" s="77"/>
      <c r="EQ84" s="77"/>
      <c r="ER84" s="77"/>
      <c r="ES84" s="52"/>
      <c r="ET84" s="46"/>
      <c r="EU84" s="46"/>
      <c r="EV84" s="46"/>
      <c r="EW84" s="46"/>
      <c r="EX84" s="46"/>
      <c r="EY84" s="46"/>
      <c r="EZ84" s="46"/>
      <c r="FA84" s="46"/>
      <c r="FB84" s="46"/>
      <c r="FC84" s="12"/>
      <c r="FD84" s="12"/>
      <c r="FE84" s="12"/>
      <c r="FF84" s="12"/>
      <c r="FG84" s="12"/>
      <c r="FH84" s="12"/>
      <c r="FI84" s="12"/>
      <c r="FJ84" s="12"/>
      <c r="FK84" s="49"/>
      <c r="FL84" s="49"/>
      <c r="FM84" s="49"/>
      <c r="FN84" s="49"/>
      <c r="FO84" s="77"/>
      <c r="FP84" s="77"/>
      <c r="FQ84" s="77"/>
      <c r="FR84" s="77"/>
      <c r="FS84" s="52"/>
      <c r="FT84" s="46"/>
      <c r="FU84" s="46"/>
      <c r="FV84" s="12">
        <v>4</v>
      </c>
      <c r="FW84" s="12">
        <v>4</v>
      </c>
      <c r="FX84" s="12">
        <v>4</v>
      </c>
      <c r="FY84" s="12">
        <v>4</v>
      </c>
      <c r="FZ84" s="12">
        <v>4</v>
      </c>
      <c r="GA84" s="12">
        <v>4</v>
      </c>
      <c r="GB84" s="12">
        <v>4</v>
      </c>
      <c r="GC84" s="12">
        <v>4</v>
      </c>
      <c r="GD84" s="12">
        <v>4</v>
      </c>
      <c r="GE84" s="15"/>
      <c r="GF84" s="15"/>
      <c r="GG84" s="15"/>
      <c r="GH84" s="15"/>
      <c r="GI84" s="52"/>
      <c r="GJ84" s="82"/>
      <c r="GK84" s="82"/>
      <c r="GL84" s="82"/>
      <c r="GM84" s="82"/>
      <c r="GN84" s="84"/>
      <c r="GO84" s="84"/>
      <c r="GP84" s="84"/>
      <c r="GQ84" s="84"/>
      <c r="GR84" s="84"/>
      <c r="GS84" s="84"/>
      <c r="GT84" s="53">
        <f t="shared" si="82"/>
        <v>36</v>
      </c>
    </row>
    <row r="85" spans="1:202" ht="15.75" thickBot="1" x14ac:dyDescent="0.3">
      <c r="A85" s="67" t="s">
        <v>186</v>
      </c>
      <c r="B85" s="68" t="s">
        <v>59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46" t="s">
        <v>21</v>
      </c>
      <c r="U85" s="46" t="s">
        <v>21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69"/>
      <c r="AS85" s="69"/>
      <c r="AT85" s="46" t="s">
        <v>21</v>
      </c>
      <c r="AU85" s="46" t="s">
        <v>21</v>
      </c>
      <c r="AV85" s="46" t="s">
        <v>21</v>
      </c>
      <c r="AW85" s="46" t="s">
        <v>21</v>
      </c>
      <c r="AX85" s="46" t="s">
        <v>21</v>
      </c>
      <c r="AY85" s="46" t="s">
        <v>21</v>
      </c>
      <c r="AZ85" s="46" t="s">
        <v>21</v>
      </c>
      <c r="BA85" s="46" t="s">
        <v>21</v>
      </c>
      <c r="BB85" s="46" t="s">
        <v>21</v>
      </c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52"/>
      <c r="BT85" s="46" t="s">
        <v>21</v>
      </c>
      <c r="BU85" s="46" t="s">
        <v>21</v>
      </c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49"/>
      <c r="CK85" s="49"/>
      <c r="CL85" s="49"/>
      <c r="CM85" s="49"/>
      <c r="CN85" s="49"/>
      <c r="CO85" s="49"/>
      <c r="CP85" s="49"/>
      <c r="CQ85" s="50"/>
      <c r="CR85" s="50"/>
      <c r="CS85" s="52"/>
      <c r="CT85" s="46"/>
      <c r="CU85" s="46"/>
      <c r="CV85" s="46"/>
      <c r="CW85" s="46"/>
      <c r="CX85" s="46"/>
      <c r="CY85" s="46"/>
      <c r="CZ85" s="46"/>
      <c r="DA85" s="46"/>
      <c r="DB85" s="46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50"/>
      <c r="DN85" s="50"/>
      <c r="DO85" s="50"/>
      <c r="DP85" s="50"/>
      <c r="DQ85" s="50"/>
      <c r="DR85" s="50"/>
      <c r="DS85" s="52"/>
      <c r="DT85" s="46"/>
      <c r="DU85" s="46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49"/>
      <c r="EL85" s="51"/>
      <c r="EM85" s="51"/>
      <c r="EN85" s="51"/>
      <c r="EO85" s="77"/>
      <c r="EP85" s="77"/>
      <c r="EQ85" s="77"/>
      <c r="ER85" s="77"/>
      <c r="ES85" s="52"/>
      <c r="ET85" s="46"/>
      <c r="EU85" s="46"/>
      <c r="EV85" s="46"/>
      <c r="EW85" s="46"/>
      <c r="EX85" s="46"/>
      <c r="EY85" s="46"/>
      <c r="EZ85" s="46"/>
      <c r="FA85" s="46"/>
      <c r="FB85" s="46"/>
      <c r="FC85" s="12"/>
      <c r="FD85" s="12"/>
      <c r="FE85" s="12"/>
      <c r="FF85" s="12"/>
      <c r="FG85" s="12"/>
      <c r="FH85" s="12"/>
      <c r="FI85" s="12"/>
      <c r="FJ85" s="12"/>
      <c r="FK85" s="49"/>
      <c r="FL85" s="49"/>
      <c r="FM85" s="49"/>
      <c r="FN85" s="49"/>
      <c r="FO85" s="77"/>
      <c r="FP85" s="77"/>
      <c r="FQ85" s="77"/>
      <c r="FR85" s="77"/>
      <c r="FS85" s="52"/>
      <c r="FT85" s="46"/>
      <c r="FU85" s="46"/>
      <c r="FV85" s="12"/>
      <c r="FW85" s="12"/>
      <c r="FX85" s="12"/>
      <c r="FY85" s="12"/>
      <c r="FZ85" s="12"/>
      <c r="GA85" s="12"/>
      <c r="GB85" s="12"/>
      <c r="GC85" s="49"/>
      <c r="GD85" s="49"/>
      <c r="GE85" s="15"/>
      <c r="GF85" s="15"/>
      <c r="GG85" s="15"/>
      <c r="GH85" s="15">
        <v>36</v>
      </c>
      <c r="GI85" s="52"/>
      <c r="GJ85" s="82"/>
      <c r="GK85" s="82"/>
      <c r="GL85" s="82"/>
      <c r="GM85" s="82"/>
      <c r="GN85" s="84"/>
      <c r="GO85" s="84"/>
      <c r="GP85" s="84"/>
      <c r="GQ85" s="84"/>
      <c r="GR85" s="84"/>
      <c r="GS85" s="84"/>
      <c r="GT85" s="53">
        <f t="shared" si="82"/>
        <v>36</v>
      </c>
    </row>
    <row r="86" spans="1:202" ht="15.75" thickBot="1" x14ac:dyDescent="0.3">
      <c r="A86" s="67" t="s">
        <v>71</v>
      </c>
      <c r="B86" s="68" t="s">
        <v>187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46" t="s">
        <v>21</v>
      </c>
      <c r="U86" s="46" t="s">
        <v>21</v>
      </c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69"/>
      <c r="AS86" s="69"/>
      <c r="AT86" s="46" t="s">
        <v>21</v>
      </c>
      <c r="AU86" s="46" t="s">
        <v>21</v>
      </c>
      <c r="AV86" s="46" t="s">
        <v>21</v>
      </c>
      <c r="AW86" s="46" t="s">
        <v>21</v>
      </c>
      <c r="AX86" s="46" t="s">
        <v>21</v>
      </c>
      <c r="AY86" s="46" t="s">
        <v>21</v>
      </c>
      <c r="AZ86" s="46" t="s">
        <v>21</v>
      </c>
      <c r="BA86" s="46" t="s">
        <v>21</v>
      </c>
      <c r="BB86" s="46" t="s">
        <v>21</v>
      </c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52"/>
      <c r="BT86" s="46" t="s">
        <v>21</v>
      </c>
      <c r="BU86" s="46" t="s">
        <v>21</v>
      </c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49"/>
      <c r="CK86" s="49"/>
      <c r="CL86" s="49"/>
      <c r="CM86" s="49"/>
      <c r="CN86" s="49"/>
      <c r="CO86" s="49"/>
      <c r="CP86" s="49"/>
      <c r="CQ86" s="50"/>
      <c r="CR86" s="50"/>
      <c r="CS86" s="52"/>
      <c r="CT86" s="46"/>
      <c r="CU86" s="46"/>
      <c r="CV86" s="46"/>
      <c r="CW86" s="46"/>
      <c r="CX86" s="46"/>
      <c r="CY86" s="46"/>
      <c r="CZ86" s="46"/>
      <c r="DA86" s="46"/>
      <c r="DB86" s="46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50"/>
      <c r="DN86" s="50"/>
      <c r="DO86" s="50"/>
      <c r="DP86" s="50"/>
      <c r="DQ86" s="50"/>
      <c r="DR86" s="50"/>
      <c r="DS86" s="52"/>
      <c r="DT86" s="46"/>
      <c r="DU86" s="46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49"/>
      <c r="EL86" s="51"/>
      <c r="EM86" s="51"/>
      <c r="EN86" s="51"/>
      <c r="EO86" s="77"/>
      <c r="EP86" s="77"/>
      <c r="EQ86" s="77"/>
      <c r="ER86" s="77"/>
      <c r="ES86" s="52"/>
      <c r="ET86" s="46"/>
      <c r="EU86" s="46"/>
      <c r="EV86" s="46"/>
      <c r="EW86" s="46"/>
      <c r="EX86" s="46"/>
      <c r="EY86" s="46"/>
      <c r="EZ86" s="46"/>
      <c r="FA86" s="46"/>
      <c r="FB86" s="46"/>
      <c r="FC86" s="12">
        <v>2</v>
      </c>
      <c r="FD86" s="12">
        <v>4</v>
      </c>
      <c r="FE86" s="12">
        <v>2</v>
      </c>
      <c r="FF86" s="12">
        <v>4</v>
      </c>
      <c r="FG86" s="12">
        <v>2</v>
      </c>
      <c r="FH86" s="12">
        <v>4</v>
      </c>
      <c r="FI86" s="12">
        <v>2</v>
      </c>
      <c r="FJ86" s="12">
        <v>4</v>
      </c>
      <c r="FK86" s="49">
        <v>2</v>
      </c>
      <c r="FL86" s="49">
        <v>4</v>
      </c>
      <c r="FM86" s="49">
        <v>2</v>
      </c>
      <c r="FN86" s="49">
        <v>4</v>
      </c>
      <c r="FO86" s="77"/>
      <c r="FP86" s="77"/>
      <c r="FQ86" s="77"/>
      <c r="FR86" s="77"/>
      <c r="FS86" s="52"/>
      <c r="FT86" s="46"/>
      <c r="FU86" s="46"/>
      <c r="FV86" s="12"/>
      <c r="FW86" s="12"/>
      <c r="FX86" s="12"/>
      <c r="FY86" s="12"/>
      <c r="FZ86" s="12"/>
      <c r="GA86" s="12"/>
      <c r="GB86" s="12"/>
      <c r="GC86" s="49"/>
      <c r="GD86" s="49"/>
      <c r="GE86" s="15"/>
      <c r="GF86" s="15"/>
      <c r="GG86" s="15"/>
      <c r="GH86" s="15"/>
      <c r="GI86" s="52"/>
      <c r="GJ86" s="82">
        <v>36</v>
      </c>
      <c r="GK86" s="82">
        <v>36</v>
      </c>
      <c r="GL86" s="82">
        <v>36</v>
      </c>
      <c r="GM86" s="82">
        <v>36</v>
      </c>
      <c r="GN86" s="84"/>
      <c r="GO86" s="84"/>
      <c r="GP86" s="84"/>
      <c r="GQ86" s="84"/>
      <c r="GR86" s="84"/>
      <c r="GS86" s="84"/>
      <c r="GT86" s="45">
        <f>SUM(GJ86:GM86)</f>
        <v>144</v>
      </c>
    </row>
    <row r="87" spans="1:202" ht="26.25" thickBot="1" x14ac:dyDescent="0.3">
      <c r="A87" s="67"/>
      <c r="B87" s="68" t="s">
        <v>113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46" t="s">
        <v>21</v>
      </c>
      <c r="U87" s="46" t="s">
        <v>21</v>
      </c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69"/>
      <c r="AS87" s="69"/>
      <c r="AT87" s="46" t="s">
        <v>21</v>
      </c>
      <c r="AU87" s="46" t="s">
        <v>21</v>
      </c>
      <c r="AV87" s="46" t="s">
        <v>21</v>
      </c>
      <c r="AW87" s="46" t="s">
        <v>21</v>
      </c>
      <c r="AX87" s="46" t="s">
        <v>21</v>
      </c>
      <c r="AY87" s="46" t="s">
        <v>21</v>
      </c>
      <c r="AZ87" s="46" t="s">
        <v>21</v>
      </c>
      <c r="BA87" s="46" t="s">
        <v>21</v>
      </c>
      <c r="BB87" s="46" t="s">
        <v>21</v>
      </c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52"/>
      <c r="BT87" s="46" t="s">
        <v>21</v>
      </c>
      <c r="BU87" s="46" t="s">
        <v>21</v>
      </c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49"/>
      <c r="CK87" s="49"/>
      <c r="CL87" s="49"/>
      <c r="CM87" s="49"/>
      <c r="CN87" s="49"/>
      <c r="CO87" s="49"/>
      <c r="CP87" s="49"/>
      <c r="CQ87" s="50"/>
      <c r="CR87" s="50"/>
      <c r="CS87" s="52"/>
      <c r="CT87" s="46"/>
      <c r="CU87" s="46"/>
      <c r="CV87" s="46"/>
      <c r="CW87" s="46"/>
      <c r="CX87" s="46"/>
      <c r="CY87" s="46"/>
      <c r="CZ87" s="46"/>
      <c r="DA87" s="46"/>
      <c r="DB87" s="46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50"/>
      <c r="DN87" s="50"/>
      <c r="DO87" s="50"/>
      <c r="DP87" s="50"/>
      <c r="DQ87" s="50"/>
      <c r="DR87" s="50"/>
      <c r="DS87" s="52"/>
      <c r="DT87" s="46"/>
      <c r="DU87" s="46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49"/>
      <c r="EL87" s="51"/>
      <c r="EM87" s="51"/>
      <c r="EN87" s="51"/>
      <c r="EO87" s="77"/>
      <c r="EP87" s="77"/>
      <c r="EQ87" s="77"/>
      <c r="ER87" s="77"/>
      <c r="ES87" s="52"/>
      <c r="ET87" s="46"/>
      <c r="EU87" s="46"/>
      <c r="EV87" s="46"/>
      <c r="EW87" s="46"/>
      <c r="EX87" s="46"/>
      <c r="EY87" s="46"/>
      <c r="EZ87" s="46"/>
      <c r="FA87" s="46"/>
      <c r="FB87" s="46"/>
      <c r="FC87" s="12"/>
      <c r="FD87" s="12"/>
      <c r="FE87" s="12"/>
      <c r="FF87" s="12"/>
      <c r="FG87" s="12"/>
      <c r="FH87" s="12"/>
      <c r="FI87" s="12"/>
      <c r="FJ87" s="12"/>
      <c r="FK87" s="49"/>
      <c r="FL87" s="49"/>
      <c r="FM87" s="49"/>
      <c r="FN87" s="49"/>
      <c r="FO87" s="77"/>
      <c r="FP87" s="77"/>
      <c r="FQ87" s="77"/>
      <c r="FR87" s="77"/>
      <c r="FS87" s="52"/>
      <c r="FT87" s="46"/>
      <c r="FU87" s="46"/>
      <c r="FV87" s="12"/>
      <c r="FW87" s="12"/>
      <c r="FX87" s="12"/>
      <c r="FY87" s="12"/>
      <c r="FZ87" s="12"/>
      <c r="GA87" s="12"/>
      <c r="GB87" s="12"/>
      <c r="GC87" s="49"/>
      <c r="GD87" s="49"/>
      <c r="GE87" s="15"/>
      <c r="GF87" s="15"/>
      <c r="GG87" s="15"/>
      <c r="GH87" s="15"/>
      <c r="GI87" s="52"/>
      <c r="GJ87" s="82"/>
      <c r="GK87" s="82"/>
      <c r="GL87" s="82"/>
      <c r="GM87" s="82"/>
      <c r="GN87" s="84"/>
      <c r="GO87" s="84"/>
      <c r="GP87" s="84"/>
      <c r="GQ87" s="84"/>
      <c r="GR87" s="84"/>
      <c r="GS87" s="84"/>
      <c r="GT87" s="45"/>
    </row>
    <row r="88" spans="1:202" ht="15.75" thickBot="1" x14ac:dyDescent="0.3">
      <c r="A88" s="67"/>
      <c r="B88" s="68" t="s">
        <v>112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46" t="s">
        <v>21</v>
      </c>
      <c r="U88" s="46" t="s">
        <v>21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69"/>
      <c r="AS88" s="69"/>
      <c r="AT88" s="46" t="s">
        <v>21</v>
      </c>
      <c r="AU88" s="46" t="s">
        <v>21</v>
      </c>
      <c r="AV88" s="46" t="s">
        <v>21</v>
      </c>
      <c r="AW88" s="46" t="s">
        <v>21</v>
      </c>
      <c r="AX88" s="46" t="s">
        <v>21</v>
      </c>
      <c r="AY88" s="46" t="s">
        <v>21</v>
      </c>
      <c r="AZ88" s="46" t="s">
        <v>21</v>
      </c>
      <c r="BA88" s="46" t="s">
        <v>21</v>
      </c>
      <c r="BB88" s="46" t="s">
        <v>21</v>
      </c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52"/>
      <c r="BT88" s="46" t="s">
        <v>21</v>
      </c>
      <c r="BU88" s="46" t="s">
        <v>21</v>
      </c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49"/>
      <c r="CK88" s="49"/>
      <c r="CL88" s="49"/>
      <c r="CM88" s="49"/>
      <c r="CN88" s="49"/>
      <c r="CO88" s="49"/>
      <c r="CP88" s="49"/>
      <c r="CQ88" s="50"/>
      <c r="CR88" s="50"/>
      <c r="CS88" s="52"/>
      <c r="CT88" s="46"/>
      <c r="CU88" s="46"/>
      <c r="CV88" s="46"/>
      <c r="CW88" s="46"/>
      <c r="CX88" s="46"/>
      <c r="CY88" s="46"/>
      <c r="CZ88" s="46"/>
      <c r="DA88" s="46"/>
      <c r="DB88" s="46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50"/>
      <c r="DN88" s="50"/>
      <c r="DO88" s="50"/>
      <c r="DP88" s="50"/>
      <c r="DQ88" s="50"/>
      <c r="DR88" s="50"/>
      <c r="DS88" s="52"/>
      <c r="DT88" s="46"/>
      <c r="DU88" s="46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49"/>
      <c r="EL88" s="51"/>
      <c r="EM88" s="51"/>
      <c r="EN88" s="51"/>
      <c r="EO88" s="77"/>
      <c r="EP88" s="77"/>
      <c r="EQ88" s="77"/>
      <c r="ER88" s="77"/>
      <c r="ES88" s="52"/>
      <c r="ET88" s="46"/>
      <c r="EU88" s="46"/>
      <c r="EV88" s="46"/>
      <c r="EW88" s="46"/>
      <c r="EX88" s="46"/>
      <c r="EY88" s="46"/>
      <c r="EZ88" s="46"/>
      <c r="FA88" s="46"/>
      <c r="FB88" s="46"/>
      <c r="FC88" s="12"/>
      <c r="FD88" s="12"/>
      <c r="FE88" s="12"/>
      <c r="FF88" s="12"/>
      <c r="FG88" s="12"/>
      <c r="FH88" s="12"/>
      <c r="FI88" s="12"/>
      <c r="FJ88" s="12"/>
      <c r="FK88" s="49"/>
      <c r="FL88" s="49"/>
      <c r="FM88" s="49"/>
      <c r="FN88" s="49"/>
      <c r="FO88" s="77"/>
      <c r="FP88" s="77"/>
      <c r="FQ88" s="77"/>
      <c r="FR88" s="77"/>
      <c r="FS88" s="52"/>
      <c r="FT88" s="46"/>
      <c r="FU88" s="46"/>
      <c r="FV88" s="12"/>
      <c r="FW88" s="12"/>
      <c r="FX88" s="12"/>
      <c r="FY88" s="12"/>
      <c r="FZ88" s="12"/>
      <c r="GA88" s="12"/>
      <c r="GB88" s="12"/>
      <c r="GC88" s="49"/>
      <c r="GD88" s="49"/>
      <c r="GE88" s="15"/>
      <c r="GF88" s="15"/>
      <c r="GG88" s="15"/>
      <c r="GH88" s="15"/>
      <c r="GI88" s="52"/>
      <c r="GJ88" s="82"/>
      <c r="GK88" s="82"/>
      <c r="GL88" s="82"/>
      <c r="GM88" s="82"/>
      <c r="GN88" s="84"/>
      <c r="GO88" s="84"/>
      <c r="GP88" s="84"/>
      <c r="GQ88" s="84"/>
      <c r="GR88" s="84"/>
      <c r="GS88" s="84"/>
      <c r="GT88" s="45"/>
    </row>
    <row r="89" spans="1:202" ht="15.75" thickBot="1" x14ac:dyDescent="0.3">
      <c r="A89" s="67"/>
      <c r="B89" s="68" t="s">
        <v>95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46" t="s">
        <v>21</v>
      </c>
      <c r="U89" s="46" t="s">
        <v>21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69"/>
      <c r="AS89" s="69"/>
      <c r="AT89" s="46" t="s">
        <v>21</v>
      </c>
      <c r="AU89" s="46" t="s">
        <v>21</v>
      </c>
      <c r="AV89" s="46" t="s">
        <v>21</v>
      </c>
      <c r="AW89" s="46" t="s">
        <v>21</v>
      </c>
      <c r="AX89" s="46" t="s">
        <v>21</v>
      </c>
      <c r="AY89" s="46" t="s">
        <v>21</v>
      </c>
      <c r="AZ89" s="46" t="s">
        <v>21</v>
      </c>
      <c r="BA89" s="46" t="s">
        <v>21</v>
      </c>
      <c r="BB89" s="46" t="s">
        <v>21</v>
      </c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52"/>
      <c r="BT89" s="46" t="s">
        <v>21</v>
      </c>
      <c r="BU89" s="46" t="s">
        <v>21</v>
      </c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49"/>
      <c r="CK89" s="49"/>
      <c r="CL89" s="49"/>
      <c r="CM89" s="49"/>
      <c r="CN89" s="49"/>
      <c r="CO89" s="49"/>
      <c r="CP89" s="49"/>
      <c r="CQ89" s="50"/>
      <c r="CR89" s="50"/>
      <c r="CS89" s="52"/>
      <c r="CT89" s="46"/>
      <c r="CU89" s="46"/>
      <c r="CV89" s="46"/>
      <c r="CW89" s="46"/>
      <c r="CX89" s="46"/>
      <c r="CY89" s="46"/>
      <c r="CZ89" s="46"/>
      <c r="DA89" s="46"/>
      <c r="DB89" s="46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50"/>
      <c r="DN89" s="50"/>
      <c r="DO89" s="50"/>
      <c r="DP89" s="50"/>
      <c r="DQ89" s="50"/>
      <c r="DR89" s="50"/>
      <c r="DS89" s="52"/>
      <c r="DT89" s="46"/>
      <c r="DU89" s="46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49"/>
      <c r="EL89" s="51"/>
      <c r="EM89" s="51"/>
      <c r="EN89" s="51"/>
      <c r="EO89" s="77"/>
      <c r="EP89" s="77"/>
      <c r="EQ89" s="77"/>
      <c r="ER89" s="77"/>
      <c r="ES89" s="52"/>
      <c r="ET89" s="46"/>
      <c r="EU89" s="46"/>
      <c r="EV89" s="46"/>
      <c r="EW89" s="46"/>
      <c r="EX89" s="46"/>
      <c r="EY89" s="46"/>
      <c r="EZ89" s="46"/>
      <c r="FA89" s="46"/>
      <c r="FB89" s="46"/>
      <c r="FC89" s="12"/>
      <c r="FD89" s="12"/>
      <c r="FE89" s="12"/>
      <c r="FF89" s="12"/>
      <c r="FG89" s="12"/>
      <c r="FH89" s="12"/>
      <c r="FI89" s="12"/>
      <c r="FJ89" s="12"/>
      <c r="FK89" s="49"/>
      <c r="FL89" s="49"/>
      <c r="FM89" s="49"/>
      <c r="FN89" s="49"/>
      <c r="FO89" s="77"/>
      <c r="FP89" s="77"/>
      <c r="FQ89" s="77"/>
      <c r="FR89" s="77"/>
      <c r="FS89" s="52"/>
      <c r="FT89" s="46"/>
      <c r="FU89" s="46"/>
      <c r="FV89" s="12"/>
      <c r="FW89" s="12"/>
      <c r="FX89" s="12"/>
      <c r="FY89" s="12"/>
      <c r="FZ89" s="12"/>
      <c r="GA89" s="12"/>
      <c r="GB89" s="12"/>
      <c r="GC89" s="49"/>
      <c r="GD89" s="49"/>
      <c r="GE89" s="15"/>
      <c r="GF89" s="15"/>
      <c r="GG89" s="15"/>
      <c r="GH89" s="15"/>
      <c r="GI89" s="52"/>
      <c r="GJ89" s="82"/>
      <c r="GK89" s="82"/>
      <c r="GL89" s="82"/>
      <c r="GM89" s="82"/>
      <c r="GN89" s="84"/>
      <c r="GO89" s="84"/>
      <c r="GP89" s="84"/>
      <c r="GQ89" s="84"/>
      <c r="GR89" s="84"/>
      <c r="GS89" s="84"/>
      <c r="GT89" s="45">
        <f>GT8+GT25+GT33+GT37+GT49+GT86</f>
        <v>5724</v>
      </c>
    </row>
    <row r="90" spans="1:202" ht="26.25" thickBot="1" x14ac:dyDescent="0.3">
      <c r="A90" s="67"/>
      <c r="B90" s="68" t="s">
        <v>111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46" t="s">
        <v>21</v>
      </c>
      <c r="U90" s="46" t="s">
        <v>21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69"/>
      <c r="AS90" s="69"/>
      <c r="AT90" s="46" t="s">
        <v>21</v>
      </c>
      <c r="AU90" s="46" t="s">
        <v>21</v>
      </c>
      <c r="AV90" s="46" t="s">
        <v>21</v>
      </c>
      <c r="AW90" s="46" t="s">
        <v>21</v>
      </c>
      <c r="AX90" s="46" t="s">
        <v>21</v>
      </c>
      <c r="AY90" s="46" t="s">
        <v>21</v>
      </c>
      <c r="AZ90" s="46" t="s">
        <v>21</v>
      </c>
      <c r="BA90" s="46" t="s">
        <v>21</v>
      </c>
      <c r="BB90" s="46" t="s">
        <v>21</v>
      </c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52"/>
      <c r="BT90" s="46" t="s">
        <v>21</v>
      </c>
      <c r="BU90" s="46" t="s">
        <v>21</v>
      </c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49"/>
      <c r="CK90" s="49"/>
      <c r="CL90" s="49"/>
      <c r="CM90" s="49"/>
      <c r="CN90" s="49"/>
      <c r="CO90" s="49"/>
      <c r="CP90" s="49"/>
      <c r="CQ90" s="50"/>
      <c r="CR90" s="50"/>
      <c r="CS90" s="52"/>
      <c r="CT90" s="46"/>
      <c r="CU90" s="46"/>
      <c r="CV90" s="46"/>
      <c r="CW90" s="46"/>
      <c r="CX90" s="46"/>
      <c r="CY90" s="46"/>
      <c r="CZ90" s="46"/>
      <c r="DA90" s="46"/>
      <c r="DB90" s="46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50"/>
      <c r="DN90" s="50"/>
      <c r="DO90" s="50"/>
      <c r="DP90" s="50"/>
      <c r="DQ90" s="50"/>
      <c r="DR90" s="50"/>
      <c r="DS90" s="52"/>
      <c r="DT90" s="46"/>
      <c r="DU90" s="46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49"/>
      <c r="EL90" s="51"/>
      <c r="EM90" s="51"/>
      <c r="EN90" s="51"/>
      <c r="EO90" s="77"/>
      <c r="EP90" s="77"/>
      <c r="EQ90" s="77"/>
      <c r="ER90" s="77"/>
      <c r="ES90" s="52"/>
      <c r="ET90" s="46"/>
      <c r="EU90" s="46"/>
      <c r="EV90" s="46"/>
      <c r="EW90" s="46"/>
      <c r="EX90" s="46"/>
      <c r="EY90" s="46"/>
      <c r="EZ90" s="46"/>
      <c r="FA90" s="46"/>
      <c r="FB90" s="46"/>
      <c r="FC90" s="12"/>
      <c r="FD90" s="12"/>
      <c r="FE90" s="12"/>
      <c r="FF90" s="12"/>
      <c r="FG90" s="12"/>
      <c r="FH90" s="12"/>
      <c r="FI90" s="12"/>
      <c r="FJ90" s="12"/>
      <c r="FK90" s="49"/>
      <c r="FL90" s="49"/>
      <c r="FM90" s="49"/>
      <c r="FN90" s="49"/>
      <c r="FO90" s="77"/>
      <c r="FP90" s="77"/>
      <c r="FQ90" s="77"/>
      <c r="FR90" s="77"/>
      <c r="FS90" s="52"/>
      <c r="FT90" s="46"/>
      <c r="FU90" s="46"/>
      <c r="FV90" s="12"/>
      <c r="FW90" s="12"/>
      <c r="FX90" s="12"/>
      <c r="FY90" s="12"/>
      <c r="FZ90" s="12"/>
      <c r="GA90" s="12"/>
      <c r="GB90" s="12"/>
      <c r="GC90" s="49"/>
      <c r="GD90" s="49"/>
      <c r="GE90" s="15"/>
      <c r="GF90" s="15"/>
      <c r="GG90" s="15"/>
      <c r="GH90" s="15"/>
      <c r="GI90" s="52"/>
      <c r="GJ90" s="82"/>
      <c r="GK90" s="82"/>
      <c r="GL90" s="82"/>
      <c r="GM90" s="82"/>
      <c r="GN90" s="84"/>
      <c r="GO90" s="84"/>
      <c r="GP90" s="84"/>
      <c r="GQ90" s="84"/>
      <c r="GR90" s="84"/>
      <c r="GS90" s="84"/>
      <c r="GT90" s="45">
        <v>216</v>
      </c>
    </row>
    <row r="91" spans="1:202" ht="15.75" thickBot="1" x14ac:dyDescent="0.3">
      <c r="A91" s="67"/>
      <c r="B91" s="68" t="s">
        <v>110</v>
      </c>
      <c r="C91" s="12">
        <f>C8+C25+C33+C37+C49</f>
        <v>36</v>
      </c>
      <c r="D91" s="12">
        <f t="shared" ref="D91:BO91" si="115">D8+D25+D33+D37+D49</f>
        <v>36</v>
      </c>
      <c r="E91" s="12">
        <f t="shared" si="115"/>
        <v>36</v>
      </c>
      <c r="F91" s="12">
        <f t="shared" si="115"/>
        <v>36</v>
      </c>
      <c r="G91" s="12">
        <f t="shared" si="115"/>
        <v>36</v>
      </c>
      <c r="H91" s="12">
        <f t="shared" si="115"/>
        <v>36</v>
      </c>
      <c r="I91" s="12">
        <f t="shared" si="115"/>
        <v>36</v>
      </c>
      <c r="J91" s="12">
        <f t="shared" si="115"/>
        <v>36</v>
      </c>
      <c r="K91" s="12">
        <f t="shared" si="115"/>
        <v>36</v>
      </c>
      <c r="L91" s="12">
        <f t="shared" si="115"/>
        <v>36</v>
      </c>
      <c r="M91" s="12">
        <f t="shared" si="115"/>
        <v>36</v>
      </c>
      <c r="N91" s="12">
        <f t="shared" si="115"/>
        <v>36</v>
      </c>
      <c r="O91" s="12">
        <f t="shared" si="115"/>
        <v>36</v>
      </c>
      <c r="P91" s="12">
        <f t="shared" si="115"/>
        <v>36</v>
      </c>
      <c r="Q91" s="12">
        <f t="shared" si="115"/>
        <v>36</v>
      </c>
      <c r="R91" s="12">
        <f t="shared" si="115"/>
        <v>36</v>
      </c>
      <c r="S91" s="12">
        <f t="shared" si="115"/>
        <v>36</v>
      </c>
      <c r="T91" s="386"/>
      <c r="U91" s="386"/>
      <c r="V91" s="49">
        <f t="shared" si="115"/>
        <v>36</v>
      </c>
      <c r="W91" s="49">
        <f t="shared" si="115"/>
        <v>36</v>
      </c>
      <c r="X91" s="49">
        <f t="shared" si="115"/>
        <v>36</v>
      </c>
      <c r="Y91" s="49">
        <f t="shared" si="115"/>
        <v>36</v>
      </c>
      <c r="Z91" s="49">
        <f t="shared" si="115"/>
        <v>36</v>
      </c>
      <c r="AA91" s="49">
        <f t="shared" si="115"/>
        <v>36</v>
      </c>
      <c r="AB91" s="49">
        <f t="shared" si="115"/>
        <v>36</v>
      </c>
      <c r="AC91" s="49">
        <f t="shared" si="115"/>
        <v>36</v>
      </c>
      <c r="AD91" s="49">
        <f t="shared" si="115"/>
        <v>36</v>
      </c>
      <c r="AE91" s="49">
        <f t="shared" si="115"/>
        <v>36</v>
      </c>
      <c r="AF91" s="49">
        <f t="shared" si="115"/>
        <v>36</v>
      </c>
      <c r="AG91" s="49">
        <f t="shared" si="115"/>
        <v>36</v>
      </c>
      <c r="AH91" s="49">
        <f t="shared" si="115"/>
        <v>36</v>
      </c>
      <c r="AI91" s="49">
        <f t="shared" si="115"/>
        <v>36</v>
      </c>
      <c r="AJ91" s="49">
        <f t="shared" si="115"/>
        <v>36</v>
      </c>
      <c r="AK91" s="49">
        <f t="shared" si="115"/>
        <v>36</v>
      </c>
      <c r="AL91" s="49">
        <f t="shared" si="115"/>
        <v>36</v>
      </c>
      <c r="AM91" s="49">
        <f t="shared" si="115"/>
        <v>36</v>
      </c>
      <c r="AN91" s="49">
        <f t="shared" si="115"/>
        <v>36</v>
      </c>
      <c r="AO91" s="49">
        <f t="shared" si="115"/>
        <v>36</v>
      </c>
      <c r="AP91" s="49">
        <f t="shared" si="115"/>
        <v>36</v>
      </c>
      <c r="AQ91" s="49">
        <f t="shared" si="115"/>
        <v>36</v>
      </c>
      <c r="AR91" s="12">
        <f t="shared" si="115"/>
        <v>36</v>
      </c>
      <c r="AS91" s="12">
        <f t="shared" si="115"/>
        <v>36</v>
      </c>
      <c r="AT91" s="386"/>
      <c r="AU91" s="386"/>
      <c r="AV91" s="386"/>
      <c r="AW91" s="386"/>
      <c r="AX91" s="386"/>
      <c r="AY91" s="386"/>
      <c r="AZ91" s="386"/>
      <c r="BA91" s="386"/>
      <c r="BB91" s="386"/>
      <c r="BC91" s="12">
        <f t="shared" si="115"/>
        <v>36</v>
      </c>
      <c r="BD91" s="12">
        <f t="shared" si="115"/>
        <v>36</v>
      </c>
      <c r="BE91" s="12">
        <f t="shared" si="115"/>
        <v>36</v>
      </c>
      <c r="BF91" s="12">
        <f t="shared" si="115"/>
        <v>36</v>
      </c>
      <c r="BG91" s="12">
        <f t="shared" si="115"/>
        <v>36</v>
      </c>
      <c r="BH91" s="12">
        <f t="shared" si="115"/>
        <v>36</v>
      </c>
      <c r="BI91" s="12">
        <f t="shared" si="115"/>
        <v>36</v>
      </c>
      <c r="BJ91" s="12">
        <f t="shared" si="115"/>
        <v>36</v>
      </c>
      <c r="BK91" s="12">
        <f t="shared" si="115"/>
        <v>36</v>
      </c>
      <c r="BL91" s="12">
        <f t="shared" si="115"/>
        <v>36</v>
      </c>
      <c r="BM91" s="12">
        <f t="shared" si="115"/>
        <v>36</v>
      </c>
      <c r="BN91" s="12">
        <f t="shared" si="115"/>
        <v>36</v>
      </c>
      <c r="BO91" s="12">
        <f t="shared" si="115"/>
        <v>36</v>
      </c>
      <c r="BP91" s="12">
        <f t="shared" ref="BP91:EA91" si="116">BP8+BP25+BP33+BP37+BP49</f>
        <v>36</v>
      </c>
      <c r="BQ91" s="12">
        <f t="shared" si="116"/>
        <v>36</v>
      </c>
      <c r="BR91" s="12">
        <f t="shared" si="116"/>
        <v>36</v>
      </c>
      <c r="BS91" s="12">
        <f t="shared" si="116"/>
        <v>12</v>
      </c>
      <c r="BT91" s="12"/>
      <c r="BU91" s="12"/>
      <c r="BV91" s="12">
        <f t="shared" si="116"/>
        <v>36</v>
      </c>
      <c r="BW91" s="12">
        <f t="shared" si="116"/>
        <v>36</v>
      </c>
      <c r="BX91" s="12">
        <f t="shared" si="116"/>
        <v>36</v>
      </c>
      <c r="BY91" s="12">
        <f t="shared" si="116"/>
        <v>36</v>
      </c>
      <c r="BZ91" s="12">
        <f t="shared" si="116"/>
        <v>36</v>
      </c>
      <c r="CA91" s="12">
        <f t="shared" si="116"/>
        <v>36</v>
      </c>
      <c r="CB91" s="12">
        <f t="shared" si="116"/>
        <v>36</v>
      </c>
      <c r="CC91" s="12">
        <f t="shared" si="116"/>
        <v>36</v>
      </c>
      <c r="CD91" s="12">
        <f t="shared" si="116"/>
        <v>36</v>
      </c>
      <c r="CE91" s="12">
        <f t="shared" si="116"/>
        <v>36</v>
      </c>
      <c r="CF91" s="12">
        <f t="shared" si="116"/>
        <v>36</v>
      </c>
      <c r="CG91" s="12">
        <f t="shared" si="116"/>
        <v>36</v>
      </c>
      <c r="CH91" s="12">
        <f t="shared" si="116"/>
        <v>36</v>
      </c>
      <c r="CI91" s="12">
        <f t="shared" si="116"/>
        <v>36</v>
      </c>
      <c r="CJ91" s="12">
        <f t="shared" si="116"/>
        <v>36</v>
      </c>
      <c r="CK91" s="12">
        <f t="shared" si="116"/>
        <v>36</v>
      </c>
      <c r="CL91" s="12">
        <f t="shared" si="116"/>
        <v>36</v>
      </c>
      <c r="CM91" s="12">
        <f t="shared" si="116"/>
        <v>36</v>
      </c>
      <c r="CN91" s="12">
        <f t="shared" si="116"/>
        <v>36</v>
      </c>
      <c r="CO91" s="12">
        <f t="shared" si="116"/>
        <v>36</v>
      </c>
      <c r="CP91" s="12">
        <f t="shared" si="116"/>
        <v>36</v>
      </c>
      <c r="CQ91" s="12">
        <f t="shared" si="116"/>
        <v>36</v>
      </c>
      <c r="CR91" s="12">
        <f t="shared" si="116"/>
        <v>36</v>
      </c>
      <c r="CS91" s="12">
        <f t="shared" si="116"/>
        <v>12</v>
      </c>
      <c r="CT91" s="386"/>
      <c r="CU91" s="386"/>
      <c r="CV91" s="386"/>
      <c r="CW91" s="386"/>
      <c r="CX91" s="386"/>
      <c r="CY91" s="386"/>
      <c r="CZ91" s="386"/>
      <c r="DA91" s="386"/>
      <c r="DB91" s="386"/>
      <c r="DC91" s="12">
        <f t="shared" si="116"/>
        <v>36</v>
      </c>
      <c r="DD91" s="12">
        <f t="shared" si="116"/>
        <v>36</v>
      </c>
      <c r="DE91" s="12">
        <f t="shared" si="116"/>
        <v>36</v>
      </c>
      <c r="DF91" s="12">
        <f t="shared" si="116"/>
        <v>36</v>
      </c>
      <c r="DG91" s="12">
        <f t="shared" si="116"/>
        <v>36</v>
      </c>
      <c r="DH91" s="12">
        <f t="shared" si="116"/>
        <v>36</v>
      </c>
      <c r="DI91" s="12">
        <f t="shared" si="116"/>
        <v>36</v>
      </c>
      <c r="DJ91" s="12">
        <f t="shared" si="116"/>
        <v>36</v>
      </c>
      <c r="DK91" s="12">
        <f t="shared" si="116"/>
        <v>36</v>
      </c>
      <c r="DL91" s="12">
        <f t="shared" si="116"/>
        <v>36</v>
      </c>
      <c r="DM91" s="12">
        <f t="shared" si="116"/>
        <v>36</v>
      </c>
      <c r="DN91" s="12">
        <f t="shared" si="116"/>
        <v>36</v>
      </c>
      <c r="DO91" s="12">
        <f t="shared" si="116"/>
        <v>36</v>
      </c>
      <c r="DP91" s="12">
        <f t="shared" si="116"/>
        <v>36</v>
      </c>
      <c r="DQ91" s="12">
        <f t="shared" si="116"/>
        <v>36</v>
      </c>
      <c r="DR91" s="12">
        <f t="shared" si="116"/>
        <v>36</v>
      </c>
      <c r="DS91" s="12">
        <f t="shared" si="116"/>
        <v>32</v>
      </c>
      <c r="DT91" s="387"/>
      <c r="DU91" s="387"/>
      <c r="DV91" s="12">
        <f t="shared" si="116"/>
        <v>36</v>
      </c>
      <c r="DW91" s="12">
        <f t="shared" si="116"/>
        <v>36</v>
      </c>
      <c r="DX91" s="12">
        <f t="shared" si="116"/>
        <v>36</v>
      </c>
      <c r="DY91" s="12">
        <f t="shared" si="116"/>
        <v>36</v>
      </c>
      <c r="DZ91" s="12">
        <f t="shared" si="116"/>
        <v>36</v>
      </c>
      <c r="EA91" s="12">
        <f t="shared" si="116"/>
        <v>36</v>
      </c>
      <c r="EB91" s="12">
        <f t="shared" ref="EB91:GM91" si="117">EB8+EB25+EB33+EB37+EB49</f>
        <v>36</v>
      </c>
      <c r="EC91" s="12">
        <f t="shared" si="117"/>
        <v>36</v>
      </c>
      <c r="ED91" s="12">
        <f t="shared" si="117"/>
        <v>36</v>
      </c>
      <c r="EE91" s="12">
        <f t="shared" si="117"/>
        <v>36</v>
      </c>
      <c r="EF91" s="12">
        <f t="shared" si="117"/>
        <v>36</v>
      </c>
      <c r="EG91" s="12">
        <f t="shared" si="117"/>
        <v>36</v>
      </c>
      <c r="EH91" s="12">
        <f t="shared" si="117"/>
        <v>36</v>
      </c>
      <c r="EI91" s="12">
        <f t="shared" si="117"/>
        <v>36</v>
      </c>
      <c r="EJ91" s="12">
        <f t="shared" si="117"/>
        <v>36</v>
      </c>
      <c r="EK91" s="12">
        <f t="shared" si="117"/>
        <v>36</v>
      </c>
      <c r="EL91" s="12">
        <f t="shared" si="117"/>
        <v>36</v>
      </c>
      <c r="EM91" s="385">
        <f t="shared" si="117"/>
        <v>72</v>
      </c>
      <c r="EN91" s="12">
        <f t="shared" si="117"/>
        <v>36</v>
      </c>
      <c r="EO91" s="12">
        <f t="shared" si="117"/>
        <v>36</v>
      </c>
      <c r="EP91" s="12">
        <f t="shared" si="117"/>
        <v>36</v>
      </c>
      <c r="EQ91" s="12">
        <f t="shared" si="117"/>
        <v>36</v>
      </c>
      <c r="ER91" s="12">
        <f t="shared" si="117"/>
        <v>36</v>
      </c>
      <c r="ES91" s="12">
        <f t="shared" si="117"/>
        <v>42</v>
      </c>
      <c r="ET91" s="386"/>
      <c r="EU91" s="386"/>
      <c r="EV91" s="386"/>
      <c r="EW91" s="386"/>
      <c r="EX91" s="386"/>
      <c r="EY91" s="386"/>
      <c r="EZ91" s="386"/>
      <c r="FA91" s="386"/>
      <c r="FB91" s="386"/>
      <c r="FC91" s="501">
        <f>FC8+FC25+FC33+FC37+FC49</f>
        <v>36</v>
      </c>
      <c r="FD91" s="501">
        <f t="shared" si="117"/>
        <v>36</v>
      </c>
      <c r="FE91" s="501">
        <f t="shared" si="117"/>
        <v>36</v>
      </c>
      <c r="FF91" s="501">
        <f t="shared" si="117"/>
        <v>36</v>
      </c>
      <c r="FG91" s="501">
        <f t="shared" si="117"/>
        <v>36</v>
      </c>
      <c r="FH91" s="501">
        <f t="shared" si="117"/>
        <v>36</v>
      </c>
      <c r="FI91" s="501">
        <f t="shared" si="117"/>
        <v>36</v>
      </c>
      <c r="FJ91" s="501">
        <f t="shared" si="117"/>
        <v>36</v>
      </c>
      <c r="FK91" s="501">
        <f t="shared" si="117"/>
        <v>36</v>
      </c>
      <c r="FL91" s="501">
        <f t="shared" si="117"/>
        <v>36</v>
      </c>
      <c r="FM91" s="501">
        <f t="shared" si="117"/>
        <v>36</v>
      </c>
      <c r="FN91" s="12">
        <f t="shared" si="117"/>
        <v>36</v>
      </c>
      <c r="FO91" s="12">
        <f t="shared" si="117"/>
        <v>36</v>
      </c>
      <c r="FP91" s="12">
        <f t="shared" si="117"/>
        <v>36</v>
      </c>
      <c r="FQ91" s="12">
        <f t="shared" si="117"/>
        <v>36</v>
      </c>
      <c r="FR91" s="12">
        <f t="shared" si="117"/>
        <v>36</v>
      </c>
      <c r="FS91" s="12">
        <f t="shared" si="117"/>
        <v>36</v>
      </c>
      <c r="FT91" s="386"/>
      <c r="FU91" s="386"/>
      <c r="FV91" s="12">
        <f t="shared" si="117"/>
        <v>36</v>
      </c>
      <c r="FW91" s="12">
        <f t="shared" si="117"/>
        <v>36</v>
      </c>
      <c r="FX91" s="12">
        <f t="shared" si="117"/>
        <v>36</v>
      </c>
      <c r="FY91" s="12">
        <f t="shared" si="117"/>
        <v>36</v>
      </c>
      <c r="FZ91" s="12">
        <f t="shared" si="117"/>
        <v>36</v>
      </c>
      <c r="GA91" s="12">
        <f t="shared" si="117"/>
        <v>36</v>
      </c>
      <c r="GB91" s="12">
        <f t="shared" si="117"/>
        <v>36</v>
      </c>
      <c r="GC91" s="12">
        <f t="shared" si="117"/>
        <v>36</v>
      </c>
      <c r="GD91" s="12">
        <f t="shared" si="117"/>
        <v>36</v>
      </c>
      <c r="GE91" s="12">
        <f t="shared" si="117"/>
        <v>36</v>
      </c>
      <c r="GF91" s="12">
        <f t="shared" si="117"/>
        <v>36</v>
      </c>
      <c r="GG91" s="12">
        <f t="shared" si="117"/>
        <v>36</v>
      </c>
      <c r="GH91" s="12">
        <f t="shared" si="117"/>
        <v>36</v>
      </c>
      <c r="GI91" s="12">
        <f t="shared" si="117"/>
        <v>46</v>
      </c>
      <c r="GJ91" s="12">
        <f t="shared" si="117"/>
        <v>36</v>
      </c>
      <c r="GK91" s="12">
        <f t="shared" si="117"/>
        <v>36</v>
      </c>
      <c r="GL91" s="12">
        <f t="shared" si="117"/>
        <v>36</v>
      </c>
      <c r="GM91" s="12">
        <f t="shared" si="117"/>
        <v>36</v>
      </c>
      <c r="GN91" s="12">
        <f t="shared" ref="GN91:GS91" si="118">GN8+GN25+GN33+GN37+GN49</f>
        <v>0</v>
      </c>
      <c r="GO91" s="12">
        <f t="shared" si="118"/>
        <v>0</v>
      </c>
      <c r="GP91" s="12">
        <f t="shared" si="118"/>
        <v>0</v>
      </c>
      <c r="GQ91" s="12">
        <f t="shared" si="118"/>
        <v>0</v>
      </c>
      <c r="GR91" s="12">
        <f t="shared" si="118"/>
        <v>0</v>
      </c>
      <c r="GS91" s="12">
        <f t="shared" si="118"/>
        <v>0</v>
      </c>
      <c r="GT91" s="12">
        <f>GT89+GT90</f>
        <v>5940</v>
      </c>
    </row>
    <row r="92" spans="1:202" x14ac:dyDescent="0.25">
      <c r="ES92"/>
      <c r="FM92"/>
      <c r="FS92"/>
      <c r="GC92"/>
      <c r="GD92"/>
      <c r="GE92"/>
      <c r="GF92"/>
    </row>
    <row r="93" spans="1:202" x14ac:dyDescent="0.25">
      <c r="ES93"/>
      <c r="FM93"/>
      <c r="FS93"/>
      <c r="GC93"/>
      <c r="GD93"/>
      <c r="GE93"/>
      <c r="GF93"/>
      <c r="GT93" s="65"/>
    </row>
    <row r="94" spans="1:202" x14ac:dyDescent="0.25">
      <c r="A94" s="1"/>
      <c r="B94" s="80" t="s">
        <v>72</v>
      </c>
      <c r="C94" s="477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ES94"/>
      <c r="FM94"/>
      <c r="FS94"/>
      <c r="GC94"/>
      <c r="GD94"/>
      <c r="GE94"/>
      <c r="GF94"/>
    </row>
    <row r="95" spans="1:202" x14ac:dyDescent="0.25">
      <c r="A95" s="3"/>
      <c r="B95" s="80" t="s">
        <v>73</v>
      </c>
      <c r="C95" s="477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ES95"/>
      <c r="FM95"/>
      <c r="FS95"/>
      <c r="GC95"/>
      <c r="GD95"/>
      <c r="GE95"/>
      <c r="GF95"/>
    </row>
    <row r="96" spans="1:202" x14ac:dyDescent="0.25">
      <c r="A96" s="4"/>
      <c r="B96" s="80" t="s">
        <v>74</v>
      </c>
      <c r="C96" s="477"/>
      <c r="D96" s="478"/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ES96"/>
      <c r="FM96"/>
      <c r="FS96"/>
      <c r="GC96"/>
      <c r="GD96"/>
      <c r="GE96"/>
      <c r="GF96"/>
    </row>
    <row r="97" spans="1:188" x14ac:dyDescent="0.25">
      <c r="A97" s="5"/>
      <c r="B97" s="2" t="s">
        <v>75</v>
      </c>
      <c r="C97" s="477"/>
      <c r="D97" s="478"/>
      <c r="E97" s="478"/>
      <c r="F97" s="478"/>
      <c r="G97" s="478"/>
      <c r="H97" s="478"/>
      <c r="I97" s="478"/>
      <c r="J97" s="478"/>
      <c r="K97" s="478"/>
      <c r="L97" s="478"/>
      <c r="M97" s="478"/>
      <c r="N97" s="478"/>
      <c r="ES97"/>
      <c r="FM97"/>
      <c r="FS97"/>
      <c r="GC97"/>
      <c r="GD97"/>
      <c r="GE97"/>
      <c r="GF97"/>
    </row>
    <row r="98" spans="1:188" x14ac:dyDescent="0.25">
      <c r="A98" s="6"/>
      <c r="B98" s="80" t="s">
        <v>76</v>
      </c>
      <c r="C98" s="477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ES98"/>
      <c r="FM98"/>
      <c r="FS98"/>
      <c r="GC98"/>
      <c r="GD98"/>
      <c r="GE98"/>
      <c r="GF98"/>
    </row>
    <row r="99" spans="1:188" x14ac:dyDescent="0.25">
      <c r="A99" s="7"/>
      <c r="B99" s="80" t="s">
        <v>77</v>
      </c>
      <c r="C99" s="477"/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8"/>
      <c r="ES99"/>
      <c r="FM99"/>
      <c r="FS99"/>
      <c r="GC99"/>
      <c r="GD99"/>
      <c r="GE99"/>
      <c r="GF99"/>
    </row>
    <row r="100" spans="1:188" x14ac:dyDescent="0.25">
      <c r="A100" s="8"/>
      <c r="B100" s="80" t="s">
        <v>78</v>
      </c>
      <c r="C100" s="477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N100" s="478"/>
      <c r="ES100"/>
      <c r="FM100"/>
      <c r="FS100"/>
      <c r="GC100"/>
      <c r="GD100"/>
      <c r="GE100"/>
      <c r="GF100"/>
    </row>
    <row r="101" spans="1:188" x14ac:dyDescent="0.25">
      <c r="A101" s="9"/>
      <c r="B101" s="80" t="s">
        <v>79</v>
      </c>
      <c r="C101" s="8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ES101"/>
      <c r="FM101"/>
      <c r="FS101"/>
      <c r="GC101"/>
      <c r="GD101"/>
      <c r="GE101"/>
      <c r="GF101"/>
    </row>
    <row r="102" spans="1:188" x14ac:dyDescent="0.25">
      <c r="ES102"/>
      <c r="FM102"/>
      <c r="FS102"/>
      <c r="GC102"/>
      <c r="GD102"/>
      <c r="GE102"/>
      <c r="GF102"/>
    </row>
    <row r="103" spans="1:188" x14ac:dyDescent="0.25">
      <c r="ES103"/>
      <c r="FM103"/>
      <c r="FS103"/>
      <c r="GC103"/>
      <c r="GD103"/>
      <c r="GE103"/>
      <c r="GF103"/>
    </row>
    <row r="104" spans="1:188" x14ac:dyDescent="0.25">
      <c r="ES104"/>
      <c r="FM104"/>
      <c r="FS104"/>
      <c r="GC104"/>
      <c r="GD104"/>
      <c r="GE104"/>
      <c r="GF104"/>
    </row>
    <row r="105" spans="1:188" x14ac:dyDescent="0.25">
      <c r="ES105"/>
      <c r="FM105"/>
      <c r="FS105"/>
      <c r="GC105"/>
      <c r="GD105"/>
      <c r="GE105"/>
      <c r="GF105"/>
    </row>
    <row r="106" spans="1:188" x14ac:dyDescent="0.25">
      <c r="ES106"/>
      <c r="FM106"/>
      <c r="FS106"/>
      <c r="GC106"/>
      <c r="GD106"/>
      <c r="GE106"/>
      <c r="GF106"/>
    </row>
    <row r="107" spans="1:188" x14ac:dyDescent="0.25">
      <c r="ES107"/>
      <c r="FM107"/>
      <c r="FS107"/>
      <c r="GC107"/>
      <c r="GD107"/>
      <c r="GE107"/>
      <c r="GF107"/>
    </row>
    <row r="108" spans="1:188" x14ac:dyDescent="0.25">
      <c r="ES108"/>
      <c r="FM108"/>
      <c r="FS108"/>
      <c r="GC108"/>
      <c r="GD108"/>
      <c r="GE108"/>
      <c r="GF108"/>
    </row>
    <row r="109" spans="1:188" x14ac:dyDescent="0.25">
      <c r="ES109"/>
      <c r="FM109"/>
      <c r="FS109"/>
      <c r="GC109"/>
      <c r="GD109"/>
      <c r="GE109"/>
      <c r="GF109"/>
    </row>
    <row r="110" spans="1:188" x14ac:dyDescent="0.25">
      <c r="ES110"/>
      <c r="FM110"/>
      <c r="FS110"/>
      <c r="GC110"/>
      <c r="GD110"/>
      <c r="GE110"/>
      <c r="GF110"/>
    </row>
    <row r="111" spans="1:188" x14ac:dyDescent="0.25">
      <c r="ES111"/>
      <c r="FM111"/>
      <c r="FS111"/>
      <c r="GC111"/>
      <c r="GD111"/>
      <c r="GE111"/>
      <c r="GF111"/>
    </row>
    <row r="112" spans="1:188" x14ac:dyDescent="0.25">
      <c r="ES112"/>
      <c r="FM112"/>
      <c r="FS112"/>
      <c r="GC112"/>
      <c r="GD112"/>
      <c r="GE112"/>
      <c r="GF112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spans="149:188" x14ac:dyDescent="0.25">
      <c r="ES1041"/>
      <c r="FM1041"/>
      <c r="FS1041"/>
      <c r="GC1041"/>
      <c r="GD1041"/>
      <c r="GE1041"/>
      <c r="GF1041"/>
    </row>
    <row r="1042" spans="149:188" x14ac:dyDescent="0.25">
      <c r="ES1042"/>
      <c r="FM1042"/>
      <c r="FS1042"/>
      <c r="GC1042"/>
      <c r="GD1042"/>
      <c r="GE1042"/>
      <c r="GF1042"/>
    </row>
    <row r="1043" spans="149:188" x14ac:dyDescent="0.25">
      <c r="ES1043"/>
      <c r="FM1043"/>
      <c r="FS1043"/>
      <c r="GC1043"/>
      <c r="GD1043"/>
      <c r="GE1043"/>
      <c r="GF1043"/>
    </row>
    <row r="1044" spans="149:188" x14ac:dyDescent="0.25">
      <c r="ES1044"/>
      <c r="FM1044"/>
      <c r="FS1044"/>
      <c r="GC1044"/>
      <c r="GD1044"/>
      <c r="GE1044"/>
      <c r="GF1044"/>
    </row>
    <row r="1045" spans="149:188" x14ac:dyDescent="0.25">
      <c r="ES1045"/>
      <c r="FM1045"/>
      <c r="FS1045"/>
      <c r="GC1045"/>
      <c r="GD1045"/>
      <c r="GE1045"/>
      <c r="GF1045"/>
    </row>
    <row r="1046" spans="149:188" x14ac:dyDescent="0.25">
      <c r="ES1046"/>
      <c r="FM1046"/>
      <c r="FS1046"/>
      <c r="GC1046"/>
      <c r="GD1046"/>
      <c r="GE1046"/>
      <c r="GF1046"/>
    </row>
    <row r="1047" spans="149:188" x14ac:dyDescent="0.25">
      <c r="ES1047"/>
      <c r="FM1047"/>
      <c r="FS1047"/>
      <c r="GC1047"/>
      <c r="GD1047"/>
      <c r="GE1047"/>
      <c r="GF1047"/>
    </row>
    <row r="1048" spans="149:188" x14ac:dyDescent="0.25">
      <c r="ES1048"/>
      <c r="FM1048"/>
      <c r="FS1048"/>
      <c r="GC1048"/>
      <c r="GD1048"/>
      <c r="GE1048"/>
      <c r="GF1048"/>
    </row>
    <row r="1049" spans="149:188" x14ac:dyDescent="0.25">
      <c r="ES1049"/>
      <c r="FM1049"/>
      <c r="FS1049"/>
      <c r="GC1049"/>
      <c r="GD1049"/>
      <c r="GE1049"/>
      <c r="GF1049"/>
    </row>
    <row r="1050" spans="149:188" x14ac:dyDescent="0.25">
      <c r="FM1050"/>
      <c r="FS1050"/>
      <c r="GC1050"/>
      <c r="GD1050"/>
      <c r="GE1050"/>
      <c r="GF1050"/>
    </row>
    <row r="1051" spans="149:188" x14ac:dyDescent="0.25">
      <c r="FM1051"/>
      <c r="FS1051"/>
      <c r="GC1051"/>
      <c r="GD1051"/>
      <c r="GE1051"/>
      <c r="GF1051"/>
    </row>
    <row r="1052" spans="149:188" x14ac:dyDescent="0.25">
      <c r="FM1052"/>
      <c r="FS1052"/>
      <c r="GC1052"/>
      <c r="GD1052"/>
      <c r="GE1052"/>
      <c r="GF1052"/>
    </row>
    <row r="1053" spans="149:188" x14ac:dyDescent="0.25">
      <c r="FM1053"/>
      <c r="FS1053"/>
      <c r="GC1053"/>
      <c r="GD1053"/>
      <c r="GE1053"/>
      <c r="GF1053"/>
    </row>
    <row r="1054" spans="149:188" x14ac:dyDescent="0.25">
      <c r="FM1054"/>
      <c r="FS1054"/>
      <c r="GC1054"/>
      <c r="GD1054"/>
      <c r="GE1054"/>
      <c r="GF1054"/>
    </row>
    <row r="1055" spans="149:188" x14ac:dyDescent="0.25">
      <c r="FM1055"/>
      <c r="FS1055"/>
      <c r="GC1055"/>
      <c r="GD1055"/>
      <c r="GE1055"/>
      <c r="GF1055"/>
    </row>
    <row r="1056" spans="149:188" x14ac:dyDescent="0.25">
      <c r="FM1056"/>
      <c r="FS1056"/>
      <c r="GC1056"/>
      <c r="GD1056"/>
      <c r="GE1056"/>
      <c r="GF1056"/>
    </row>
    <row r="1057" spans="169:188" x14ac:dyDescent="0.25">
      <c r="FM1057"/>
      <c r="FS1057"/>
      <c r="GC1057"/>
      <c r="GD1057"/>
      <c r="GE1057"/>
      <c r="GF1057"/>
    </row>
    <row r="1058" spans="169:188" x14ac:dyDescent="0.25">
      <c r="FM1058"/>
      <c r="FS1058"/>
      <c r="GC1058"/>
      <c r="GD1058"/>
      <c r="GE1058"/>
      <c r="GF1058"/>
    </row>
    <row r="1059" spans="169:188" x14ac:dyDescent="0.25">
      <c r="FM1059"/>
      <c r="FS1059"/>
      <c r="GC1059"/>
      <c r="GD1059"/>
      <c r="GE1059"/>
      <c r="GF1059"/>
    </row>
    <row r="1060" spans="169:188" x14ac:dyDescent="0.25">
      <c r="FM1060"/>
      <c r="FS1060"/>
      <c r="GC1060"/>
      <c r="GD1060"/>
      <c r="GE1060"/>
      <c r="GF1060"/>
    </row>
    <row r="1061" spans="169:188" x14ac:dyDescent="0.25">
      <c r="FM1061"/>
      <c r="FS1061"/>
      <c r="GC1061"/>
      <c r="GD1061"/>
      <c r="GE1061"/>
      <c r="GF1061"/>
    </row>
    <row r="1062" spans="169:188" x14ac:dyDescent="0.25">
      <c r="FM1062"/>
      <c r="FS1062"/>
      <c r="GC1062"/>
      <c r="GD1062"/>
      <c r="GE1062"/>
      <c r="GF1062"/>
    </row>
    <row r="1063" spans="169:188" x14ac:dyDescent="0.25">
      <c r="FM1063"/>
      <c r="FS1063"/>
      <c r="GC1063"/>
      <c r="GD1063"/>
      <c r="GE1063"/>
      <c r="GF1063"/>
    </row>
    <row r="1064" spans="169:188" x14ac:dyDescent="0.25">
      <c r="FM1064"/>
      <c r="FS1064"/>
      <c r="GC1064"/>
      <c r="GD1064"/>
      <c r="GE1064"/>
      <c r="GF1064"/>
    </row>
    <row r="1065" spans="169:188" x14ac:dyDescent="0.25">
      <c r="FM1065"/>
      <c r="FS1065"/>
      <c r="GC1065"/>
      <c r="GD1065"/>
      <c r="GE1065"/>
      <c r="GF1065"/>
    </row>
    <row r="1066" spans="169:188" x14ac:dyDescent="0.25">
      <c r="FM1066"/>
      <c r="FS1066"/>
      <c r="GC1066"/>
      <c r="GD1066"/>
      <c r="GE1066"/>
      <c r="GF1066"/>
    </row>
    <row r="1067" spans="169:188" x14ac:dyDescent="0.25">
      <c r="FM1067"/>
      <c r="FS1067"/>
      <c r="GC1067"/>
      <c r="GD1067"/>
      <c r="GE1067"/>
      <c r="GF1067"/>
    </row>
    <row r="1068" spans="169:188" x14ac:dyDescent="0.25">
      <c r="FM1068"/>
      <c r="FS1068"/>
      <c r="GC1068"/>
      <c r="GD1068"/>
      <c r="GE1068"/>
      <c r="GF1068"/>
    </row>
    <row r="1069" spans="169:188" x14ac:dyDescent="0.25">
      <c r="FM1069"/>
      <c r="FS1069"/>
      <c r="GC1069"/>
      <c r="GD1069"/>
      <c r="GE1069"/>
      <c r="GF1069"/>
    </row>
    <row r="1070" spans="169:188" x14ac:dyDescent="0.25">
      <c r="FM1070"/>
      <c r="FS1070"/>
      <c r="GC1070"/>
      <c r="GD1070"/>
      <c r="GE1070"/>
      <c r="GF1070"/>
    </row>
    <row r="1071" spans="169:188" x14ac:dyDescent="0.25">
      <c r="FM1071"/>
      <c r="FS1071"/>
      <c r="GC1071"/>
      <c r="GD1071"/>
      <c r="GE1071"/>
      <c r="GF1071"/>
    </row>
    <row r="1072" spans="169:188" x14ac:dyDescent="0.25">
      <c r="FM1072"/>
      <c r="FS1072"/>
      <c r="GC1072"/>
      <c r="GD1072"/>
      <c r="GE1072"/>
      <c r="GF1072"/>
    </row>
    <row r="1073" spans="169:188" x14ac:dyDescent="0.25">
      <c r="FM1073"/>
      <c r="FS1073"/>
      <c r="GC1073"/>
      <c r="GD1073"/>
      <c r="GE1073"/>
      <c r="GF1073"/>
    </row>
    <row r="1074" spans="169:188" x14ac:dyDescent="0.25">
      <c r="FM1074"/>
      <c r="FS1074"/>
      <c r="GC1074"/>
      <c r="GD1074"/>
      <c r="GE1074"/>
      <c r="GF1074"/>
    </row>
    <row r="1075" spans="169:188" x14ac:dyDescent="0.25">
      <c r="FM1075"/>
      <c r="FS1075"/>
      <c r="GC1075"/>
      <c r="GD1075"/>
      <c r="GE1075"/>
      <c r="GF1075"/>
    </row>
    <row r="1076" spans="169:188" x14ac:dyDescent="0.25">
      <c r="FM1076"/>
      <c r="FS1076"/>
      <c r="GC1076"/>
      <c r="GD1076"/>
      <c r="GE1076"/>
      <c r="GF1076"/>
    </row>
    <row r="1077" spans="169:188" x14ac:dyDescent="0.25">
      <c r="FM1077"/>
      <c r="FS1077"/>
      <c r="GC1077"/>
      <c r="GD1077"/>
      <c r="GE1077"/>
      <c r="GF1077"/>
    </row>
    <row r="1078" spans="169:188" x14ac:dyDescent="0.25">
      <c r="FM1078"/>
      <c r="FS1078"/>
      <c r="GC1078"/>
      <c r="GD1078"/>
      <c r="GE1078"/>
      <c r="GF1078"/>
    </row>
    <row r="1079" spans="169:188" x14ac:dyDescent="0.25">
      <c r="FM1079"/>
      <c r="FS1079"/>
      <c r="GC1079"/>
      <c r="GD1079"/>
      <c r="GE1079"/>
      <c r="GF1079"/>
    </row>
    <row r="1080" spans="169:188" x14ac:dyDescent="0.25">
      <c r="FM1080"/>
      <c r="FS1080"/>
      <c r="GC1080"/>
      <c r="GD1080"/>
      <c r="GE1080"/>
      <c r="GF1080"/>
    </row>
    <row r="1081" spans="169:188" x14ac:dyDescent="0.25">
      <c r="FM1081"/>
      <c r="FS1081"/>
      <c r="GC1081"/>
      <c r="GD1081"/>
      <c r="GE1081"/>
      <c r="GF1081"/>
    </row>
    <row r="1082" spans="169:188" x14ac:dyDescent="0.25">
      <c r="FM1082"/>
      <c r="FS1082"/>
      <c r="GC1082"/>
      <c r="GD1082"/>
      <c r="GE1082"/>
      <c r="GF1082"/>
    </row>
    <row r="1083" spans="169:188" x14ac:dyDescent="0.25">
      <c r="FM1083"/>
      <c r="FS1083"/>
      <c r="GC1083"/>
      <c r="GD1083"/>
      <c r="GE1083"/>
      <c r="GF1083"/>
    </row>
    <row r="1084" spans="169:188" x14ac:dyDescent="0.25">
      <c r="FM1084"/>
      <c r="FS1084"/>
      <c r="GC1084"/>
      <c r="GD1084"/>
      <c r="GE1084"/>
      <c r="GF1084"/>
    </row>
    <row r="1085" spans="169:188" x14ac:dyDescent="0.25">
      <c r="FM1085"/>
      <c r="FS1085"/>
      <c r="GC1085"/>
      <c r="GD1085"/>
      <c r="GE1085"/>
      <c r="GF1085"/>
    </row>
    <row r="1086" spans="169:188" x14ac:dyDescent="0.25">
      <c r="FM1086"/>
      <c r="FS1086"/>
      <c r="GC1086"/>
      <c r="GD1086"/>
      <c r="GE1086"/>
      <c r="GF1086"/>
    </row>
    <row r="1087" spans="169:188" x14ac:dyDescent="0.25">
      <c r="FM1087"/>
      <c r="FS1087"/>
      <c r="GC1087"/>
      <c r="GD1087"/>
      <c r="GE1087"/>
      <c r="GF1087"/>
    </row>
    <row r="1088" spans="169:188" x14ac:dyDescent="0.25">
      <c r="FM1088"/>
      <c r="FS1088"/>
      <c r="GC1088"/>
      <c r="GD1088"/>
      <c r="GE1088"/>
      <c r="GF1088"/>
    </row>
    <row r="1089" spans="169:188" x14ac:dyDescent="0.25">
      <c r="FM1089"/>
      <c r="FS1089"/>
      <c r="GC1089"/>
      <c r="GD1089"/>
      <c r="GE1089"/>
      <c r="GF1089"/>
    </row>
    <row r="1090" spans="169:188" x14ac:dyDescent="0.25">
      <c r="FM1090"/>
      <c r="FS1090"/>
      <c r="GC1090"/>
      <c r="GD1090"/>
      <c r="GE1090"/>
      <c r="GF1090"/>
    </row>
    <row r="1091" spans="169:188" x14ac:dyDescent="0.25">
      <c r="FM1091"/>
      <c r="FS1091"/>
      <c r="GC1091"/>
      <c r="GD1091"/>
      <c r="GE1091"/>
      <c r="GF1091"/>
    </row>
    <row r="1092" spans="169:188" x14ac:dyDescent="0.25">
      <c r="FM1092"/>
      <c r="FS1092"/>
      <c r="GC1092"/>
      <c r="GD1092"/>
      <c r="GE1092"/>
      <c r="GF1092"/>
    </row>
    <row r="1093" spans="169:188" x14ac:dyDescent="0.25">
      <c r="FM1093"/>
      <c r="FS1093"/>
      <c r="GC1093"/>
      <c r="GD1093"/>
      <c r="GE1093"/>
      <c r="GF1093"/>
    </row>
    <row r="1094" spans="169:188" x14ac:dyDescent="0.25">
      <c r="FM1094"/>
      <c r="FS1094"/>
      <c r="GC1094"/>
      <c r="GD1094"/>
      <c r="GE1094"/>
      <c r="GF1094"/>
    </row>
    <row r="1095" spans="169:188" x14ac:dyDescent="0.25">
      <c r="FM1095"/>
      <c r="FS1095"/>
      <c r="GC1095"/>
      <c r="GD1095"/>
      <c r="GE1095"/>
      <c r="GF1095"/>
    </row>
    <row r="1096" spans="169:188" x14ac:dyDescent="0.25">
      <c r="FM1096"/>
      <c r="FS1096"/>
      <c r="GC1096"/>
      <c r="GD1096"/>
      <c r="GE1096"/>
      <c r="GF1096"/>
    </row>
    <row r="1097" spans="169:188" x14ac:dyDescent="0.25">
      <c r="FM1097"/>
      <c r="FS1097"/>
      <c r="GC1097"/>
      <c r="GD1097"/>
      <c r="GE1097"/>
      <c r="GF1097"/>
    </row>
    <row r="1098" spans="169:188" x14ac:dyDescent="0.25">
      <c r="FM1098"/>
      <c r="FS1098"/>
      <c r="GC1098"/>
      <c r="GD1098"/>
      <c r="GE1098"/>
      <c r="GF1098"/>
    </row>
    <row r="1099" spans="169:188" x14ac:dyDescent="0.25">
      <c r="FM1099"/>
      <c r="FS1099"/>
      <c r="GC1099"/>
      <c r="GD1099"/>
      <c r="GE1099"/>
      <c r="GF1099"/>
    </row>
    <row r="1100" spans="169:188" x14ac:dyDescent="0.25">
      <c r="FM1100"/>
      <c r="FS1100"/>
      <c r="GC1100"/>
      <c r="GD1100"/>
      <c r="GE1100"/>
      <c r="GF1100"/>
    </row>
    <row r="1101" spans="169:188" x14ac:dyDescent="0.25">
      <c r="FM1101"/>
      <c r="FS1101"/>
      <c r="GC1101"/>
      <c r="GD1101"/>
      <c r="GE1101"/>
      <c r="GF1101"/>
    </row>
    <row r="1102" spans="169:188" x14ac:dyDescent="0.25">
      <c r="FM1102"/>
      <c r="FS1102"/>
      <c r="GC1102"/>
      <c r="GD1102"/>
      <c r="GE1102"/>
      <c r="GF1102"/>
    </row>
    <row r="1103" spans="169:188" x14ac:dyDescent="0.25">
      <c r="FM1103"/>
      <c r="FS1103"/>
      <c r="GC1103"/>
      <c r="GD1103"/>
      <c r="GE1103"/>
      <c r="GF1103"/>
    </row>
    <row r="1104" spans="169:188" x14ac:dyDescent="0.25">
      <c r="FM1104"/>
      <c r="FS1104"/>
      <c r="GC1104"/>
      <c r="GD1104"/>
      <c r="GE1104"/>
      <c r="GF1104"/>
    </row>
    <row r="1105" spans="169:188" x14ac:dyDescent="0.25">
      <c r="FM1105"/>
      <c r="FS1105"/>
      <c r="GC1105"/>
      <c r="GD1105"/>
      <c r="GE1105"/>
      <c r="GF1105"/>
    </row>
    <row r="1106" spans="169:188" x14ac:dyDescent="0.25">
      <c r="FM1106"/>
      <c r="FS1106"/>
      <c r="GC1106"/>
      <c r="GD1106"/>
      <c r="GE1106"/>
      <c r="GF1106"/>
    </row>
    <row r="1107" spans="169:188" x14ac:dyDescent="0.25">
      <c r="FM1107"/>
      <c r="FS1107"/>
      <c r="GC1107"/>
      <c r="GD1107"/>
      <c r="GE1107"/>
      <c r="GF1107"/>
    </row>
    <row r="1108" spans="169:188" x14ac:dyDescent="0.25">
      <c r="FM1108"/>
      <c r="FS1108"/>
      <c r="GC1108"/>
      <c r="GD1108"/>
      <c r="GE1108"/>
      <c r="GF1108"/>
    </row>
    <row r="1109" spans="169:188" x14ac:dyDescent="0.25">
      <c r="FM1109"/>
      <c r="FS1109"/>
      <c r="GC1109"/>
      <c r="GD1109"/>
      <c r="GE1109"/>
      <c r="GF1109"/>
    </row>
    <row r="1110" spans="169:188" x14ac:dyDescent="0.25">
      <c r="FM1110"/>
      <c r="FS1110"/>
      <c r="GC1110"/>
      <c r="GD1110"/>
      <c r="GE1110"/>
      <c r="GF1110"/>
    </row>
    <row r="1111" spans="169:188" x14ac:dyDescent="0.25">
      <c r="FM1111"/>
      <c r="FS1111"/>
      <c r="GC1111"/>
      <c r="GD1111"/>
      <c r="GE1111"/>
      <c r="GF1111"/>
    </row>
    <row r="1112" spans="169:188" x14ac:dyDescent="0.25">
      <c r="FM1112"/>
      <c r="FS1112"/>
      <c r="GC1112"/>
      <c r="GD1112"/>
      <c r="GE1112"/>
      <c r="GF1112"/>
    </row>
    <row r="1113" spans="169:188" x14ac:dyDescent="0.25">
      <c r="FM1113"/>
      <c r="FS1113"/>
      <c r="GC1113"/>
      <c r="GD1113"/>
      <c r="GE1113"/>
      <c r="GF1113"/>
    </row>
    <row r="1114" spans="169:188" x14ac:dyDescent="0.25">
      <c r="FM1114"/>
      <c r="FS1114"/>
      <c r="GC1114"/>
      <c r="GD1114"/>
      <c r="GE1114"/>
      <c r="GF1114"/>
    </row>
    <row r="1115" spans="169:188" x14ac:dyDescent="0.25">
      <c r="FM1115"/>
      <c r="FS1115"/>
      <c r="GC1115"/>
      <c r="GD1115"/>
      <c r="GE1115"/>
      <c r="GF1115"/>
    </row>
    <row r="1116" spans="169:188" x14ac:dyDescent="0.25">
      <c r="FM1116"/>
      <c r="FS1116"/>
      <c r="GC1116"/>
      <c r="GD1116"/>
      <c r="GE1116"/>
      <c r="GF1116"/>
    </row>
    <row r="1117" spans="169:188" x14ac:dyDescent="0.25">
      <c r="FM1117"/>
      <c r="FS1117"/>
      <c r="GC1117"/>
      <c r="GD1117"/>
      <c r="GE1117"/>
      <c r="GF1117"/>
    </row>
    <row r="1118" spans="169:188" x14ac:dyDescent="0.25">
      <c r="FM1118"/>
      <c r="FS1118"/>
      <c r="GC1118"/>
      <c r="GD1118"/>
      <c r="GE1118"/>
      <c r="GF1118"/>
    </row>
    <row r="1119" spans="169:188" x14ac:dyDescent="0.25">
      <c r="FM1119"/>
      <c r="FS1119"/>
      <c r="GC1119"/>
      <c r="GD1119"/>
      <c r="GE1119"/>
      <c r="GF1119"/>
    </row>
    <row r="1120" spans="169:188" x14ac:dyDescent="0.25">
      <c r="FM1120"/>
      <c r="FS1120"/>
      <c r="GC1120"/>
      <c r="GD1120"/>
      <c r="GE1120"/>
      <c r="GF1120"/>
    </row>
    <row r="1121" spans="175:188" x14ac:dyDescent="0.25">
      <c r="FS1121"/>
      <c r="GC1121"/>
      <c r="GD1121"/>
      <c r="GE1121"/>
      <c r="GF1121"/>
    </row>
    <row r="1122" spans="175:188" x14ac:dyDescent="0.25">
      <c r="FS1122"/>
      <c r="GC1122"/>
      <c r="GD1122"/>
      <c r="GE1122"/>
      <c r="GF1122"/>
    </row>
    <row r="1123" spans="175:188" x14ac:dyDescent="0.25">
      <c r="FS1123"/>
      <c r="GC1123"/>
      <c r="GD1123"/>
      <c r="GE1123"/>
      <c r="GF1123"/>
    </row>
    <row r="1124" spans="175:188" x14ac:dyDescent="0.25">
      <c r="FS1124"/>
      <c r="GC1124"/>
      <c r="GD1124"/>
      <c r="GE1124"/>
      <c r="GF1124"/>
    </row>
    <row r="1125" spans="175:188" x14ac:dyDescent="0.25">
      <c r="FS1125"/>
      <c r="GC1125"/>
      <c r="GD1125"/>
      <c r="GE1125"/>
      <c r="GF1125"/>
    </row>
    <row r="1126" spans="175:188" x14ac:dyDescent="0.25">
      <c r="FS1126"/>
      <c r="GC1126"/>
      <c r="GD1126"/>
      <c r="GE1126"/>
      <c r="GF1126"/>
    </row>
    <row r="1127" spans="175:188" x14ac:dyDescent="0.25">
      <c r="FS1127"/>
      <c r="GC1127"/>
      <c r="GD1127"/>
      <c r="GE1127"/>
      <c r="GF1127"/>
    </row>
    <row r="1128" spans="175:188" x14ac:dyDescent="0.25">
      <c r="FS1128"/>
      <c r="GC1128"/>
      <c r="GD1128"/>
      <c r="GE1128"/>
      <c r="GF1128"/>
    </row>
  </sheetData>
  <mergeCells count="60">
    <mergeCell ref="GB3:GE3"/>
    <mergeCell ref="GG3:GJ3"/>
    <mergeCell ref="GL3:GO3"/>
    <mergeCell ref="GQ3:GS3"/>
    <mergeCell ref="FH3:FJ3"/>
    <mergeCell ref="FL3:FN3"/>
    <mergeCell ref="FP3:FR3"/>
    <mergeCell ref="FT3:FV3"/>
    <mergeCell ref="FX3:FZ3"/>
    <mergeCell ref="GT2:GT7"/>
    <mergeCell ref="A3:A7"/>
    <mergeCell ref="B3:B7"/>
    <mergeCell ref="D3:F3"/>
    <mergeCell ref="H3:J3"/>
    <mergeCell ref="L3:N3"/>
    <mergeCell ref="P3:R3"/>
    <mergeCell ref="T3:V3"/>
    <mergeCell ref="X3:Z3"/>
    <mergeCell ref="BX3:BZ3"/>
    <mergeCell ref="AB3:AD3"/>
    <mergeCell ref="AF3:AH3"/>
    <mergeCell ref="AJ3:AM3"/>
    <mergeCell ref="AO3:AR3"/>
    <mergeCell ref="AT3:AW3"/>
    <mergeCell ref="AY3:BB3"/>
    <mergeCell ref="BD3:BF3"/>
    <mergeCell ref="BH3:BJ3"/>
    <mergeCell ref="BL3:BN3"/>
    <mergeCell ref="BP3:BR3"/>
    <mergeCell ref="BT3:BV3"/>
    <mergeCell ref="CF3:CH3"/>
    <mergeCell ref="CJ3:CM3"/>
    <mergeCell ref="CO3:CR3"/>
    <mergeCell ref="CT3:CW3"/>
    <mergeCell ref="CY3:DB3"/>
    <mergeCell ref="C98:N98"/>
    <mergeCell ref="C99:N99"/>
    <mergeCell ref="C100:N100"/>
    <mergeCell ref="C4:AS4"/>
    <mergeCell ref="BC4:ES4"/>
    <mergeCell ref="C6:AS6"/>
    <mergeCell ref="BC6:ES6"/>
    <mergeCell ref="C94:N94"/>
    <mergeCell ref="C95:N95"/>
    <mergeCell ref="FD3:FF3"/>
    <mergeCell ref="C96:N96"/>
    <mergeCell ref="C97:N97"/>
    <mergeCell ref="EB3:EE3"/>
    <mergeCell ref="EG3:EJ3"/>
    <mergeCell ref="EL3:EO3"/>
    <mergeCell ref="EQ3:ES3"/>
    <mergeCell ref="ET3:EW3"/>
    <mergeCell ref="EY3:FB3"/>
    <mergeCell ref="DD3:DF3"/>
    <mergeCell ref="DH3:DJ3"/>
    <mergeCell ref="DL3:DN3"/>
    <mergeCell ref="DP3:DR3"/>
    <mergeCell ref="DT3:DV3"/>
    <mergeCell ref="DX3:DZ3"/>
    <mergeCell ref="CB3:CD3"/>
  </mergeCells>
  <conditionalFormatting sqref="A26:A91">
    <cfRule type="expression" dxfId="10" priority="3" stopIfTrue="1">
      <formula>#REF!=1</formula>
    </cfRule>
  </conditionalFormatting>
  <conditionalFormatting sqref="B26:B91">
    <cfRule type="expression" dxfId="9" priority="1" stopIfTrue="1">
      <formula>#REF!&gt;0</formula>
    </cfRule>
    <cfRule type="expression" dxfId="8" priority="2" stopIfTrue="1">
      <formula>#REF!&gt;0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 ДА</vt:lpstr>
      <vt:lpstr>КУГ 23.02.07 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2024-04-23T06:23:49Z</dcterms:modified>
</cp:coreProperties>
</file>