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11385" firstSheet="1" activeTab="4"/>
  </bookViews>
  <sheets>
    <sheet name="Титул" sheetId="1" r:id="rId1"/>
    <sheet name="1. Сводные данные по бюджету вр" sheetId="2" r:id="rId2"/>
    <sheet name="2. План учебного процесса" sheetId="3" r:id="rId3"/>
    <sheet name="3. Перечень кабинетов" sheetId="4" r:id="rId4"/>
    <sheet name="4. Пояснительная записка" sheetId="5" r:id="rId5"/>
  </sheets>
  <externalReferences>
    <externalReference r:id="rId8"/>
    <externalReference r:id="rId9"/>
  </externalReferences>
  <definedNames>
    <definedName name="_xlnm.Print_Area" localSheetId="2">'2. План учебного процесса'!$A$1:$U$91</definedName>
    <definedName name="_xlnm.Print_Area" localSheetId="0">'Титул'!$A$1:$R$22</definedName>
    <definedName name="Экз1Весна">'[1]Титул'!$BU$29</definedName>
    <definedName name="Экз1Осень">'[1]Титул'!$BU$28</definedName>
    <definedName name="Экз2Весна">'[1]Титул'!$BU$31</definedName>
    <definedName name="Экз2Осень">'[1]Титул'!$BU$30</definedName>
    <definedName name="Экз3Весна">'[1]Титул'!$BU$33</definedName>
    <definedName name="Экз3Осень">'[1]Титул'!$BU$32</definedName>
    <definedName name="Экз4Осень">'[1]Титул'!$BU$34</definedName>
  </definedNames>
  <calcPr fullCalcOnLoad="1"/>
</workbook>
</file>

<file path=xl/comments3.xml><?xml version="1.0" encoding="utf-8"?>
<comments xmlns="http://schemas.openxmlformats.org/spreadsheetml/2006/main">
  <authors>
    <author>Автор</author>
  </authors>
  <commentList>
    <comment ref="N54" authorId="0">
      <text>
        <r>
          <rPr>
            <b/>
            <sz val="9"/>
            <rFont val="Tahoma"/>
            <family val="2"/>
          </rPr>
          <t>Автор:</t>
        </r>
        <r>
          <rPr>
            <sz val="9"/>
            <rFont val="Tahoma"/>
            <family val="2"/>
          </rPr>
          <t xml:space="preserve">
2Э+Эм(8)
</t>
        </r>
      </text>
    </comment>
    <comment ref="N60" authorId="0">
      <text>
        <r>
          <rPr>
            <b/>
            <sz val="9"/>
            <rFont val="Tahoma"/>
            <family val="2"/>
          </rPr>
          <t>Автор:</t>
        </r>
        <r>
          <rPr>
            <sz val="9"/>
            <rFont val="Tahoma"/>
            <family val="2"/>
          </rPr>
          <t xml:space="preserve">
5Э + 8 (Эм)</t>
        </r>
      </text>
    </comment>
    <comment ref="M54" authorId="0">
      <text>
        <r>
          <rPr>
            <b/>
            <sz val="9"/>
            <rFont val="Tahoma"/>
            <family val="2"/>
          </rPr>
          <t>Автор:</t>
        </r>
        <r>
          <rPr>
            <sz val="9"/>
            <rFont val="Tahoma"/>
            <family val="2"/>
          </rPr>
          <t xml:space="preserve">
+ 7 для модуля
</t>
        </r>
      </text>
    </comment>
    <comment ref="M60" authorId="0">
      <text>
        <r>
          <rPr>
            <b/>
            <sz val="9"/>
            <rFont val="Tahoma"/>
            <family val="2"/>
          </rPr>
          <t>Автор:</t>
        </r>
        <r>
          <rPr>
            <sz val="9"/>
            <rFont val="Tahoma"/>
            <family val="2"/>
          </rPr>
          <t xml:space="preserve">
из них 4 для модуля</t>
        </r>
      </text>
    </comment>
    <comment ref="M65" authorId="0">
      <text>
        <r>
          <rPr>
            <b/>
            <sz val="9"/>
            <rFont val="Tahoma"/>
            <family val="2"/>
          </rPr>
          <t>Автор:</t>
        </r>
        <r>
          <rPr>
            <sz val="9"/>
            <rFont val="Tahoma"/>
            <family val="2"/>
          </rPr>
          <t xml:space="preserve">
из них 4 для модуля</t>
        </r>
      </text>
    </comment>
    <comment ref="N65" authorId="0">
      <text>
        <r>
          <rPr>
            <b/>
            <sz val="9"/>
            <rFont val="Tahoma"/>
            <family val="2"/>
          </rPr>
          <t>Автор:</t>
        </r>
        <r>
          <rPr>
            <sz val="9"/>
            <rFont val="Tahoma"/>
            <family val="2"/>
          </rPr>
          <t xml:space="preserve">
5Э + 8 (Эм)</t>
        </r>
      </text>
    </comment>
    <comment ref="E66" authorId="0">
      <text>
        <r>
          <rPr>
            <b/>
            <sz val="10"/>
            <rFont val="Tahoma"/>
            <family val="2"/>
          </rPr>
          <t>Автор:</t>
        </r>
        <r>
          <rPr>
            <sz val="10"/>
            <rFont val="Tahoma"/>
            <family val="2"/>
          </rPr>
          <t xml:space="preserve">
414
</t>
        </r>
      </text>
    </comment>
    <comment ref="F66" authorId="0">
      <text>
        <r>
          <rPr>
            <b/>
            <sz val="10"/>
            <rFont val="Tahoma"/>
            <family val="2"/>
          </rPr>
          <t>Автор:</t>
        </r>
        <r>
          <rPr>
            <sz val="10"/>
            <rFont val="Tahoma"/>
            <family val="2"/>
          </rPr>
          <t xml:space="preserve">
414
</t>
        </r>
      </text>
    </comment>
    <comment ref="G66" authorId="0">
      <text>
        <r>
          <rPr>
            <b/>
            <sz val="10"/>
            <rFont val="Tahoma"/>
            <family val="2"/>
          </rPr>
          <t>Автор:</t>
        </r>
        <r>
          <rPr>
            <sz val="10"/>
            <rFont val="Tahoma"/>
            <family val="2"/>
          </rPr>
          <t xml:space="preserve">
46</t>
        </r>
      </text>
    </comment>
    <comment ref="H66" authorId="0">
      <text>
        <r>
          <rPr>
            <b/>
            <sz val="10"/>
            <rFont val="Tahoma"/>
            <family val="2"/>
          </rPr>
          <t>Автор:</t>
        </r>
        <r>
          <rPr>
            <sz val="10"/>
            <rFont val="Tahoma"/>
            <family val="2"/>
          </rPr>
          <t xml:space="preserve">
368</t>
        </r>
      </text>
    </comment>
    <comment ref="M67" authorId="0">
      <text>
        <r>
          <rPr>
            <b/>
            <sz val="9"/>
            <rFont val="Tahoma"/>
            <family val="2"/>
          </rPr>
          <t>Автор:</t>
        </r>
        <r>
          <rPr>
            <sz val="9"/>
            <rFont val="Tahoma"/>
            <family val="2"/>
          </rPr>
          <t xml:space="preserve">
5Э+5курс</t>
        </r>
      </text>
    </comment>
    <comment ref="M69" authorId="0">
      <text>
        <r>
          <rPr>
            <b/>
            <sz val="9"/>
            <rFont val="Tahoma"/>
            <family val="2"/>
          </rPr>
          <t>Автор:</t>
        </r>
        <r>
          <rPr>
            <sz val="9"/>
            <rFont val="Tahoma"/>
            <family val="2"/>
          </rPr>
          <t xml:space="preserve">
из них 4 для модуля</t>
        </r>
      </text>
    </comment>
    <comment ref="N69" authorId="0">
      <text>
        <r>
          <rPr>
            <b/>
            <sz val="9"/>
            <rFont val="Tahoma"/>
            <family val="2"/>
          </rPr>
          <t>Автор:</t>
        </r>
        <r>
          <rPr>
            <sz val="9"/>
            <rFont val="Tahoma"/>
            <family val="2"/>
          </rPr>
          <t xml:space="preserve">
5Э + 8 (Эм)</t>
        </r>
      </text>
    </comment>
    <comment ref="E70" authorId="0">
      <text>
        <r>
          <rPr>
            <b/>
            <sz val="10"/>
            <rFont val="Tahoma"/>
            <family val="2"/>
          </rPr>
          <t>Автор:</t>
        </r>
        <r>
          <rPr>
            <sz val="10"/>
            <rFont val="Tahoma"/>
            <family val="2"/>
          </rPr>
          <t xml:space="preserve">
414
</t>
        </r>
      </text>
    </comment>
    <comment ref="F70" authorId="0">
      <text>
        <r>
          <rPr>
            <b/>
            <sz val="10"/>
            <rFont val="Tahoma"/>
            <family val="2"/>
          </rPr>
          <t>Автор:</t>
        </r>
        <r>
          <rPr>
            <sz val="10"/>
            <rFont val="Tahoma"/>
            <family val="2"/>
          </rPr>
          <t xml:space="preserve">
414
</t>
        </r>
      </text>
    </comment>
    <comment ref="G70" authorId="0">
      <text>
        <r>
          <rPr>
            <b/>
            <sz val="10"/>
            <rFont val="Tahoma"/>
            <family val="2"/>
          </rPr>
          <t>Автор:</t>
        </r>
        <r>
          <rPr>
            <sz val="10"/>
            <rFont val="Tahoma"/>
            <family val="2"/>
          </rPr>
          <t xml:space="preserve">
46</t>
        </r>
      </text>
    </comment>
    <comment ref="H70" authorId="0">
      <text>
        <r>
          <rPr>
            <b/>
            <sz val="10"/>
            <rFont val="Tahoma"/>
            <family val="2"/>
          </rPr>
          <t>Автор:</t>
        </r>
        <r>
          <rPr>
            <sz val="10"/>
            <rFont val="Tahoma"/>
            <family val="2"/>
          </rPr>
          <t xml:space="preserve">
368</t>
        </r>
      </text>
    </comment>
    <comment ref="M73" authorId="0">
      <text>
        <r>
          <rPr>
            <b/>
            <sz val="9"/>
            <rFont val="Tahoma"/>
            <family val="2"/>
          </rPr>
          <t>Автор:</t>
        </r>
        <r>
          <rPr>
            <sz val="9"/>
            <rFont val="Tahoma"/>
            <family val="2"/>
          </rPr>
          <t xml:space="preserve">
из них 4 для модуля</t>
        </r>
      </text>
    </comment>
    <comment ref="N73" authorId="0">
      <text>
        <r>
          <rPr>
            <b/>
            <sz val="9"/>
            <rFont val="Tahoma"/>
            <family val="2"/>
          </rPr>
          <t>Автор:</t>
        </r>
        <r>
          <rPr>
            <sz val="9"/>
            <rFont val="Tahoma"/>
            <family val="2"/>
          </rPr>
          <t xml:space="preserve">
5Э + 8 (Эм)</t>
        </r>
      </text>
    </comment>
    <comment ref="E74" authorId="0">
      <text>
        <r>
          <rPr>
            <b/>
            <sz val="10"/>
            <rFont val="Tahoma"/>
            <family val="2"/>
          </rPr>
          <t>Автор:</t>
        </r>
        <r>
          <rPr>
            <sz val="10"/>
            <rFont val="Tahoma"/>
            <family val="2"/>
          </rPr>
          <t xml:space="preserve">
414
</t>
        </r>
      </text>
    </comment>
    <comment ref="F74" authorId="0">
      <text>
        <r>
          <rPr>
            <b/>
            <sz val="10"/>
            <rFont val="Tahoma"/>
            <family val="2"/>
          </rPr>
          <t>Автор:</t>
        </r>
        <r>
          <rPr>
            <sz val="10"/>
            <rFont val="Tahoma"/>
            <family val="2"/>
          </rPr>
          <t xml:space="preserve">
414
</t>
        </r>
      </text>
    </comment>
    <comment ref="G74" authorId="0">
      <text>
        <r>
          <rPr>
            <b/>
            <sz val="10"/>
            <rFont val="Tahoma"/>
            <family val="2"/>
          </rPr>
          <t>Автор:</t>
        </r>
        <r>
          <rPr>
            <sz val="10"/>
            <rFont val="Tahoma"/>
            <family val="2"/>
          </rPr>
          <t xml:space="preserve">
46</t>
        </r>
      </text>
    </comment>
    <comment ref="H74" authorId="0">
      <text>
        <r>
          <rPr>
            <b/>
            <sz val="10"/>
            <rFont val="Tahoma"/>
            <family val="2"/>
          </rPr>
          <t>Автор:</t>
        </r>
        <r>
          <rPr>
            <sz val="10"/>
            <rFont val="Tahoma"/>
            <family val="2"/>
          </rPr>
          <t xml:space="preserve">
368</t>
        </r>
      </text>
    </comment>
    <comment ref="E44" authorId="0">
      <text>
        <r>
          <rPr>
            <b/>
            <sz val="10"/>
            <rFont val="Tahoma"/>
            <family val="2"/>
          </rPr>
          <t>Автор:</t>
        </r>
        <r>
          <rPr>
            <sz val="10"/>
            <rFont val="Tahoma"/>
            <family val="2"/>
          </rPr>
          <t xml:space="preserve">
было 40</t>
        </r>
      </text>
    </comment>
    <comment ref="F44" authorId="0">
      <text>
        <r>
          <rPr>
            <b/>
            <sz val="10"/>
            <rFont val="Tahoma"/>
            <family val="2"/>
          </rPr>
          <t>Автор:</t>
        </r>
        <r>
          <rPr>
            <sz val="10"/>
            <rFont val="Tahoma"/>
            <family val="2"/>
          </rPr>
          <t xml:space="preserve">
было 40</t>
        </r>
      </text>
    </comment>
    <comment ref="G44" authorId="0">
      <text>
        <r>
          <rPr>
            <b/>
            <sz val="10"/>
            <rFont val="Tahoma"/>
            <family val="2"/>
          </rPr>
          <t>Автор:</t>
        </r>
        <r>
          <rPr>
            <sz val="10"/>
            <rFont val="Tahoma"/>
            <family val="2"/>
          </rPr>
          <t xml:space="preserve">
4</t>
        </r>
      </text>
    </comment>
    <comment ref="H44" authorId="0">
      <text>
        <r>
          <rPr>
            <b/>
            <sz val="10"/>
            <rFont val="Tahoma"/>
            <family val="2"/>
          </rPr>
          <t>Автор:</t>
        </r>
        <r>
          <rPr>
            <sz val="10"/>
            <rFont val="Tahoma"/>
            <family val="2"/>
          </rPr>
          <t xml:space="preserve">
36</t>
        </r>
      </text>
    </comment>
    <comment ref="L44" authorId="0">
      <text>
        <r>
          <rPr>
            <b/>
            <sz val="10"/>
            <rFont val="Tahoma"/>
            <family val="2"/>
          </rPr>
          <t>Автор:</t>
        </r>
        <r>
          <rPr>
            <sz val="10"/>
            <rFont val="Tahoma"/>
            <family val="2"/>
          </rPr>
          <t xml:space="preserve">
20</t>
        </r>
      </text>
    </comment>
    <comment ref="N44" authorId="0">
      <text>
        <r>
          <rPr>
            <b/>
            <sz val="10"/>
            <rFont val="Tahoma"/>
            <family val="2"/>
          </rPr>
          <t>Автор:</t>
        </r>
        <r>
          <rPr>
            <sz val="10"/>
            <rFont val="Tahoma"/>
            <family val="2"/>
          </rPr>
          <t xml:space="preserve">
20</t>
        </r>
      </text>
    </comment>
    <comment ref="Q49" authorId="0">
      <text>
        <r>
          <rPr>
            <b/>
            <sz val="8"/>
            <rFont val="Tahoma"/>
            <family val="2"/>
          </rPr>
          <t>Автор:</t>
        </r>
        <r>
          <rPr>
            <sz val="8"/>
            <rFont val="Tahoma"/>
            <family val="2"/>
          </rPr>
          <t xml:space="preserve">
52
130-52=78 добавить</t>
        </r>
      </text>
    </comment>
    <comment ref="M56" authorId="0">
      <text>
        <r>
          <rPr>
            <b/>
            <sz val="9"/>
            <rFont val="Tahoma"/>
            <family val="2"/>
          </rPr>
          <t>Автор:</t>
        </r>
        <r>
          <rPr>
            <sz val="9"/>
            <rFont val="Tahoma"/>
            <family val="2"/>
          </rPr>
          <t xml:space="preserve">
э+курс</t>
        </r>
      </text>
    </comment>
    <comment ref="E61" authorId="0">
      <text>
        <r>
          <rPr>
            <b/>
            <sz val="10"/>
            <rFont val="Tahoma"/>
            <family val="2"/>
          </rPr>
          <t>Автор:</t>
        </r>
        <r>
          <rPr>
            <sz val="10"/>
            <rFont val="Tahoma"/>
            <family val="2"/>
          </rPr>
          <t xml:space="preserve">
414
</t>
        </r>
      </text>
    </comment>
    <comment ref="F61" authorId="0">
      <text>
        <r>
          <rPr>
            <b/>
            <sz val="10"/>
            <rFont val="Tahoma"/>
            <family val="2"/>
          </rPr>
          <t>Автор:</t>
        </r>
        <r>
          <rPr>
            <sz val="10"/>
            <rFont val="Tahoma"/>
            <family val="2"/>
          </rPr>
          <t xml:space="preserve">
414
</t>
        </r>
      </text>
    </comment>
    <comment ref="G61" authorId="0">
      <text>
        <r>
          <rPr>
            <b/>
            <sz val="10"/>
            <rFont val="Tahoma"/>
            <family val="2"/>
          </rPr>
          <t>Автор:</t>
        </r>
        <r>
          <rPr>
            <sz val="10"/>
            <rFont val="Tahoma"/>
            <family val="2"/>
          </rPr>
          <t xml:space="preserve">
46</t>
        </r>
      </text>
    </comment>
    <comment ref="H61" authorId="0">
      <text>
        <r>
          <rPr>
            <b/>
            <sz val="10"/>
            <rFont val="Tahoma"/>
            <family val="2"/>
          </rPr>
          <t>Автор:</t>
        </r>
        <r>
          <rPr>
            <sz val="10"/>
            <rFont val="Tahoma"/>
            <family val="2"/>
          </rPr>
          <t xml:space="preserve">
368</t>
        </r>
      </text>
    </comment>
    <comment ref="M62" authorId="0">
      <text>
        <r>
          <rPr>
            <b/>
            <sz val="9"/>
            <rFont val="Tahoma"/>
            <family val="2"/>
          </rPr>
          <t>Автор:</t>
        </r>
        <r>
          <rPr>
            <sz val="9"/>
            <rFont val="Tahoma"/>
            <family val="2"/>
          </rPr>
          <t xml:space="preserve">
5Э+5курс</t>
        </r>
      </text>
    </comment>
  </commentList>
</comments>
</file>

<file path=xl/sharedStrings.xml><?xml version="1.0" encoding="utf-8"?>
<sst xmlns="http://schemas.openxmlformats.org/spreadsheetml/2006/main" count="411" uniqueCount="360">
  <si>
    <t>1. Сводные данные по бюджету времени (в неделях)</t>
  </si>
  <si>
    <t>Курсы</t>
  </si>
  <si>
    <t>Обучение по дисциплинам и междисциплинарным курсам</t>
  </si>
  <si>
    <t>Учебная практика</t>
  </si>
  <si>
    <t>Производственная практика</t>
  </si>
  <si>
    <t>Промежуточная аттестация</t>
  </si>
  <si>
    <t>Государственная итоговая аттестация</t>
  </si>
  <si>
    <t>Каникулы</t>
  </si>
  <si>
    <t>Всего (по курсам)</t>
  </si>
  <si>
    <t>I курс</t>
  </si>
  <si>
    <t>II курс</t>
  </si>
  <si>
    <t>III курс</t>
  </si>
  <si>
    <t>IV курс</t>
  </si>
  <si>
    <t>Всего</t>
  </si>
  <si>
    <t>2. План учебного процесса</t>
  </si>
  <si>
    <t>Индекс</t>
  </si>
  <si>
    <t>Наименование циклов, дисциплин, профессиональных модулей, МДК, практик</t>
  </si>
  <si>
    <t>Формы промежуточной аттестации</t>
  </si>
  <si>
    <t xml:space="preserve">Объем образовательной нагрузки </t>
  </si>
  <si>
    <t>Учебная нагрузка обучающихся (час.)</t>
  </si>
  <si>
    <t>Распределение обязательной нагрузки по курсам и семестрам  (час. в семестр)</t>
  </si>
  <si>
    <t>Во взаимодействии с преподавателем</t>
  </si>
  <si>
    <t>1 курс</t>
  </si>
  <si>
    <t>2 курс</t>
  </si>
  <si>
    <t>3 курс</t>
  </si>
  <si>
    <t>4 курс</t>
  </si>
  <si>
    <t xml:space="preserve">Консультации </t>
  </si>
  <si>
    <t xml:space="preserve">Промежуточная аттестация </t>
  </si>
  <si>
    <t xml:space="preserve">всего учебных занятий </t>
  </si>
  <si>
    <t>Теоретическое обучение</t>
  </si>
  <si>
    <t>лаб. и практ. занятий</t>
  </si>
  <si>
    <t>курсовых работ (проектов)</t>
  </si>
  <si>
    <t>Зачеты</t>
  </si>
  <si>
    <t>Экзамены</t>
  </si>
  <si>
    <t>2</t>
  </si>
  <si>
    <t>6</t>
  </si>
  <si>
    <t>18</t>
  </si>
  <si>
    <t>О.00</t>
  </si>
  <si>
    <t>Общеобразовательный цикл</t>
  </si>
  <si>
    <t>10зач</t>
  </si>
  <si>
    <t>3экз</t>
  </si>
  <si>
    <t>ОУДБ.00</t>
  </si>
  <si>
    <t>Общеобразовательные учебные дисциплины (общие и по выбору) базовые</t>
  </si>
  <si>
    <t>1экз</t>
  </si>
  <si>
    <t>ОУДБ.01</t>
  </si>
  <si>
    <r>
      <rPr>
        <sz val="12"/>
        <rFont val="Calibri"/>
        <family val="2"/>
      </rPr>
      <t>–</t>
    </r>
    <r>
      <rPr>
        <sz val="12"/>
        <rFont val="Times New Roman"/>
        <family val="1"/>
      </rPr>
      <t>,Э</t>
    </r>
  </si>
  <si>
    <t>ОУДБ.02</t>
  </si>
  <si>
    <t>Иностранный язык</t>
  </si>
  <si>
    <t>–,З</t>
  </si>
  <si>
    <t>ОУДБ.04</t>
  </si>
  <si>
    <t>История</t>
  </si>
  <si>
    <t>ОУДБ.05</t>
  </si>
  <si>
    <t>Физическая культура</t>
  </si>
  <si>
    <t>З,З</t>
  </si>
  <si>
    <t>ОУДБ.06</t>
  </si>
  <si>
    <t>Основы безопасности жизнедеятельности</t>
  </si>
  <si>
    <t>З</t>
  </si>
  <si>
    <t>ОУДП.00</t>
  </si>
  <si>
    <t>Общеобразовательные учебные дисциплины (общие и по выбору) профильные</t>
  </si>
  <si>
    <t>1зач</t>
  </si>
  <si>
    <t>2экз</t>
  </si>
  <si>
    <t>Информатика</t>
  </si>
  <si>
    <t>Физика</t>
  </si>
  <si>
    <t>0экз</t>
  </si>
  <si>
    <t>ОГСЭ.00</t>
  </si>
  <si>
    <t>ОГСЭ.01</t>
  </si>
  <si>
    <t>Основы философии</t>
  </si>
  <si>
    <t>ОГСЭ.02</t>
  </si>
  <si>
    <t>ОГСЭ.03</t>
  </si>
  <si>
    <t>Психология общения</t>
  </si>
  <si>
    <t>ОГСЭ.04</t>
  </si>
  <si>
    <t>Иностранный язык в профессиональной деятельности</t>
  </si>
  <si>
    <t>ОГСЭ.05</t>
  </si>
  <si>
    <t>ЕН.00</t>
  </si>
  <si>
    <t>Математический и общий естественно-научный цикл</t>
  </si>
  <si>
    <t>ЕН.01</t>
  </si>
  <si>
    <t>ЕН.02</t>
  </si>
  <si>
    <t>ЕН.03</t>
  </si>
  <si>
    <t>П.00</t>
  </si>
  <si>
    <t>Профессиональный цикл</t>
  </si>
  <si>
    <t>ОП.01</t>
  </si>
  <si>
    <t>ОП.02</t>
  </si>
  <si>
    <t>ОП.03</t>
  </si>
  <si>
    <t>ОП.04</t>
  </si>
  <si>
    <t>ОП.05</t>
  </si>
  <si>
    <t>ОП.06</t>
  </si>
  <si>
    <t>Безопасность жизнедеятельности</t>
  </si>
  <si>
    <t>ОП.07</t>
  </si>
  <si>
    <t>Э(м)</t>
  </si>
  <si>
    <t>ПДП</t>
  </si>
  <si>
    <t xml:space="preserve">Самостоятельная работа </t>
  </si>
  <si>
    <t>ВСЕГО</t>
  </si>
  <si>
    <t xml:space="preserve">Государственная итоговая аттестация </t>
  </si>
  <si>
    <t>дисциплин и МДК</t>
  </si>
  <si>
    <t>учебной практики</t>
  </si>
  <si>
    <t xml:space="preserve">производст. практики  </t>
  </si>
  <si>
    <t xml:space="preserve"> преддипл. практика </t>
  </si>
  <si>
    <t>экзаменов</t>
  </si>
  <si>
    <t xml:space="preserve"> зачетов</t>
  </si>
  <si>
    <t>ИТОГО:</t>
  </si>
  <si>
    <t>Самостоятельная учебная  работа</t>
  </si>
  <si>
    <r>
      <t xml:space="preserve">Форма обучения- </t>
    </r>
    <r>
      <rPr>
        <u val="single"/>
        <sz val="12"/>
        <rFont val="Times New Roman"/>
        <family val="1"/>
      </rPr>
      <t>очная</t>
    </r>
  </si>
  <si>
    <t xml:space="preserve">по специальности среднего профессионального образования </t>
  </si>
  <si>
    <t>ГБПОУ «Южно-Уральский государственный технический колледж»</t>
  </si>
  <si>
    <t>__________________ И.И. Тубер</t>
  </si>
  <si>
    <t>Утверждено</t>
  </si>
  <si>
    <t xml:space="preserve">Директор ГБПОУ "ЮУрГТК" </t>
  </si>
  <si>
    <t xml:space="preserve">Государственное бюджетное профессиональное образовательное учреждение </t>
  </si>
  <si>
    <t>Министерство образования и науки Челябинскорй области</t>
  </si>
  <si>
    <t>"Южно-Уральский государственный технический колледж"</t>
  </si>
  <si>
    <t>УЧЕБНЫЙ ПЛАН</t>
  </si>
  <si>
    <t>образовательной программы</t>
  </si>
  <si>
    <t>среднего профессионального образования</t>
  </si>
  <si>
    <t>ОП.00</t>
  </si>
  <si>
    <t xml:space="preserve">Общепрофессиональный  цикл </t>
  </si>
  <si>
    <t>3</t>
  </si>
  <si>
    <t>8</t>
  </si>
  <si>
    <t>14</t>
  </si>
  <si>
    <t>16</t>
  </si>
  <si>
    <r>
      <t>на базе</t>
    </r>
    <r>
      <rPr>
        <u val="single"/>
        <sz val="12"/>
        <rFont val="Times New Roman"/>
        <family val="1"/>
      </rPr>
      <t xml:space="preserve"> основного общего</t>
    </r>
    <r>
      <rPr>
        <sz val="14"/>
        <rFont val="Times New Roman"/>
        <family val="1"/>
      </rPr>
      <t xml:space="preserve"> </t>
    </r>
    <r>
      <rPr>
        <sz val="12"/>
        <rFont val="Times New Roman"/>
        <family val="1"/>
      </rPr>
      <t>образования</t>
    </r>
  </si>
  <si>
    <t>3 семестр 
16  нед</t>
  </si>
  <si>
    <t>Математика</t>
  </si>
  <si>
    <t>ПМ.01</t>
  </si>
  <si>
    <t>МДК.01.01</t>
  </si>
  <si>
    <t xml:space="preserve">МДК.01.02 </t>
  </si>
  <si>
    <t>МДК.01.03</t>
  </si>
  <si>
    <t>УП.01</t>
  </si>
  <si>
    <t>ПП.01</t>
  </si>
  <si>
    <t>ПМ.02</t>
  </si>
  <si>
    <t>МДК02.01</t>
  </si>
  <si>
    <t>МДК02.02</t>
  </si>
  <si>
    <t>ПП.02</t>
  </si>
  <si>
    <t>ПМ.03</t>
  </si>
  <si>
    <t>МДК03.01</t>
  </si>
  <si>
    <t>МДК03.02</t>
  </si>
  <si>
    <t>ПП.03</t>
  </si>
  <si>
    <t>ПМ.04</t>
  </si>
  <si>
    <t>МДК04.01</t>
  </si>
  <si>
    <t>МДК04.02</t>
  </si>
  <si>
    <t>ПП.04</t>
  </si>
  <si>
    <t>ПМ.05</t>
  </si>
  <si>
    <t>МДК05.01</t>
  </si>
  <si>
    <t>Русский язык и культура речи</t>
  </si>
  <si>
    <t>5 семестр 
16 нед</t>
  </si>
  <si>
    <t>ОГСЭ.06</t>
  </si>
  <si>
    <t>Астрономия</t>
  </si>
  <si>
    <t>Э</t>
  </si>
  <si>
    <t xml:space="preserve"> -,Э</t>
  </si>
  <si>
    <r>
      <rPr>
        <sz val="12"/>
        <rFont val="Times New Roman"/>
        <family val="1"/>
      </rPr>
      <t xml:space="preserve">Консультации на учебную группу не более 100 часов в год 
</t>
    </r>
    <r>
      <rPr>
        <b/>
        <sz val="12"/>
        <rFont val="Times New Roman"/>
        <family val="1"/>
      </rPr>
      <t xml:space="preserve">
</t>
    </r>
  </si>
  <si>
    <t>Русский язык</t>
  </si>
  <si>
    <t>Литература</t>
  </si>
  <si>
    <t xml:space="preserve"> -, з</t>
  </si>
  <si>
    <t>–, З</t>
  </si>
  <si>
    <t>ОУДБ.03</t>
  </si>
  <si>
    <t>Информационные технологии в профессиональной деятельности</t>
  </si>
  <si>
    <t>Правовые основы профессинальной деятельности</t>
  </si>
  <si>
    <t>З,-</t>
  </si>
  <si>
    <t>Организация и выполнение работ по эксплуатации и ремонту электроустановок</t>
  </si>
  <si>
    <t>Электрические машины</t>
  </si>
  <si>
    <t>Электрооборудование промышленных и гражданских зданий</t>
  </si>
  <si>
    <t>Эксплуатация и ремонт электрооборудования промышленных и гражданских зданий</t>
  </si>
  <si>
    <t>Организация и выполнение работ по монтажу и наладке электрооборудования промышленных и гражданских зданий</t>
  </si>
  <si>
    <t>Монтаж электрооборудования промышленных и гражданских зданий</t>
  </si>
  <si>
    <t>Внутреннее электроснабжение промышленных и гражданских зданий</t>
  </si>
  <si>
    <t>Наладка электрооборудования</t>
  </si>
  <si>
    <t>Организация и выполнение работ по монтажу и наладке электрических сетей</t>
  </si>
  <si>
    <t>Внешнее электроснабжение промышленных и гражданских зданий</t>
  </si>
  <si>
    <t>Монтаж и наладка электрических сетей</t>
  </si>
  <si>
    <t>Организация деятельности производственного подразделения электромонтажной организации</t>
  </si>
  <si>
    <t>Организация деятельности электромонтажного подразделения</t>
  </si>
  <si>
    <t>Экономика организации</t>
  </si>
  <si>
    <t>УП.05</t>
  </si>
  <si>
    <t xml:space="preserve"> З</t>
  </si>
  <si>
    <t>МДК 02.03</t>
  </si>
  <si>
    <t>6 семестр
 24 нед</t>
  </si>
  <si>
    <t>4 семестр
23 нед</t>
  </si>
  <si>
    <t xml:space="preserve"> </t>
  </si>
  <si>
    <r>
      <t>Квалификация:</t>
    </r>
    <r>
      <rPr>
        <b/>
        <sz val="12"/>
        <rFont val="Times New Roman"/>
        <family val="1"/>
      </rPr>
      <t xml:space="preserve"> Техник</t>
    </r>
  </si>
  <si>
    <t>Техническая механика</t>
  </si>
  <si>
    <t>Инженерная графика</t>
  </si>
  <si>
    <t>Электротехника</t>
  </si>
  <si>
    <t>Основы электроники</t>
  </si>
  <si>
    <t>6 зач</t>
  </si>
  <si>
    <t>2 экз</t>
  </si>
  <si>
    <t>1 зач</t>
  </si>
  <si>
    <t>Физическая культура /  Адаптационная физическая культура</t>
  </si>
  <si>
    <t>из них</t>
  </si>
  <si>
    <t>Практическая  подготовка</t>
  </si>
  <si>
    <t>практики</t>
  </si>
  <si>
    <t>Родная (русская) литература</t>
  </si>
  <si>
    <t>з</t>
  </si>
  <si>
    <t>ОУДБ.07</t>
  </si>
  <si>
    <t>ОУДБ.08</t>
  </si>
  <si>
    <t>ОУДП.12</t>
  </si>
  <si>
    <t>9</t>
  </si>
  <si>
    <t>20</t>
  </si>
  <si>
    <t>Производство  работ по профессии Электромонтажник по освещению и осветительным сетям</t>
  </si>
  <si>
    <t>ОУДБ.09</t>
  </si>
  <si>
    <t>ОУДП.10</t>
  </si>
  <si>
    <t>ОУДП.11</t>
  </si>
  <si>
    <t>1 семестр
 17 нед   612</t>
  </si>
  <si>
    <t>2 семестр 
22 нед   792</t>
  </si>
  <si>
    <t>7зач</t>
  </si>
  <si>
    <t xml:space="preserve">–,Э </t>
  </si>
  <si>
    <t>2 зач</t>
  </si>
  <si>
    <t xml:space="preserve">Обществознание </t>
  </si>
  <si>
    <t>Общий гуманитарный и социально-экономический цик</t>
  </si>
  <si>
    <t xml:space="preserve">-,З </t>
  </si>
  <si>
    <t>ЭК.01</t>
  </si>
  <si>
    <t>ЭК.02</t>
  </si>
  <si>
    <t xml:space="preserve">Математика </t>
  </si>
  <si>
    <t xml:space="preserve">Черчение </t>
  </si>
  <si>
    <t>Экология  (в форме индивидуального проекта)</t>
  </si>
  <si>
    <t>ДУД.00</t>
  </si>
  <si>
    <t>Дополнительные учебные предметы, курсы (элективные) по выбору обучающихся</t>
  </si>
  <si>
    <t>Индивидуальный проект</t>
  </si>
  <si>
    <t xml:space="preserve">Государственная итоговая аттестация: </t>
  </si>
  <si>
    <t>в т.ч. преддипломная</t>
  </si>
  <si>
    <t>Валеология  (в форме индивидуального проекта)</t>
  </si>
  <si>
    <t>Скетчинг (Техника скоростного рисунка)</t>
  </si>
  <si>
    <t>Производственная (преддипломная) практика</t>
  </si>
  <si>
    <r>
      <t xml:space="preserve">Профиль получаемого профессионального образования  </t>
    </r>
    <r>
      <rPr>
        <b/>
        <u val="single"/>
        <sz val="12"/>
        <rFont val="Times New Roman"/>
        <family val="1"/>
      </rPr>
      <t>технологический</t>
    </r>
  </si>
  <si>
    <t>Основы  материаловедения</t>
  </si>
  <si>
    <t xml:space="preserve">МДМ </t>
  </si>
  <si>
    <t>Междисциплинарные модули</t>
  </si>
  <si>
    <t>МДМ 01</t>
  </si>
  <si>
    <t>Электротехника с основами электроники</t>
  </si>
  <si>
    <t>МДМ.02</t>
  </si>
  <si>
    <t>Цифровые технологии в отрасли</t>
  </si>
  <si>
    <t>Технология поиска работы, трудоустройство</t>
  </si>
  <si>
    <t>ОП.08</t>
  </si>
  <si>
    <t>ДПБ</t>
  </si>
  <si>
    <t>Дополнительный профессиональный блок</t>
  </si>
  <si>
    <t>ПМд.01</t>
  </si>
  <si>
    <t>МДКд.01.01</t>
  </si>
  <si>
    <t>7 семестр
 15 нед</t>
  </si>
  <si>
    <t xml:space="preserve"> Э</t>
  </si>
  <si>
    <t>КЭ</t>
  </si>
  <si>
    <t>-,З</t>
  </si>
  <si>
    <r>
      <t>-,</t>
    </r>
    <r>
      <rPr>
        <sz val="12"/>
        <rFont val="Calibri"/>
        <family val="2"/>
      </rPr>
      <t>–</t>
    </r>
    <r>
      <rPr>
        <sz val="12"/>
        <rFont val="Times New Roman"/>
        <family val="1"/>
      </rPr>
      <t>,З</t>
    </r>
  </si>
  <si>
    <t>0 экз</t>
  </si>
  <si>
    <t>3 зач</t>
  </si>
  <si>
    <t>1  экз</t>
  </si>
  <si>
    <t>13 зач</t>
  </si>
  <si>
    <t>11 экз</t>
  </si>
  <si>
    <t>20 экз</t>
  </si>
  <si>
    <t>38</t>
  </si>
  <si>
    <t>38зач</t>
  </si>
  <si>
    <t xml:space="preserve">  -,з,-,-,-,-,-</t>
  </si>
  <si>
    <t xml:space="preserve">  З</t>
  </si>
  <si>
    <t>Организация и выполнение работ по эксплуатации и ремонту станочного оборудования</t>
  </si>
  <si>
    <t>Ремонт и эксплуатация станочного оборудования с применением энергосберегающих технологий</t>
  </si>
  <si>
    <t>ППд.01</t>
  </si>
  <si>
    <t xml:space="preserve">  -,з,-; з-,з,з</t>
  </si>
  <si>
    <r>
      <t>Срок получения образования  –</t>
    </r>
    <r>
      <rPr>
        <b/>
        <u val="single"/>
        <sz val="12"/>
        <rFont val="Times New Roman"/>
        <family val="1"/>
      </rPr>
      <t xml:space="preserve"> 3 года и 6 мес.</t>
    </r>
  </si>
  <si>
    <t>"_____"_________________2022г.</t>
  </si>
  <si>
    <t xml:space="preserve">08.02.09 Монтаж, наладка и эксплуатация электрооборудования промышленных и гражданских зданий </t>
  </si>
  <si>
    <t>ПРОФЕССИОНАЛИТЕТ</t>
  </si>
  <si>
    <t>Пр. № _________</t>
  </si>
  <si>
    <t xml:space="preserve">Зацита выпускной квалификационной работы, которая выполняется в виде дипломного проекта и демонстрационного экзамена: </t>
  </si>
  <si>
    <t>1. Программа обучения по специальности - 216 часов</t>
  </si>
  <si>
    <t>выполнение дипломного проекта - 108 часов (3 недели), защита дипломного проекта -  36 часов (1 неделя),                                         подготовка к демонстрационному экзамену - 36 часов (1 неделя), демонстрационный экзамен - 36 часов (1 неделя)</t>
  </si>
  <si>
    <t xml:space="preserve">4. Пояснительная записка </t>
  </si>
  <si>
    <t xml:space="preserve">4.1. Нормативная база реализации образовательной программы  </t>
  </si>
  <si>
    <t xml:space="preserve">Настоящий учебный план основной профессиональной образовательной программы среднего профессионального образования ГБПОУ "Южно-Уральский государственный технический колледж" разработан на основе: </t>
  </si>
  <si>
    <t xml:space="preserve">Закона РФ «Об образовании в Российской Федерации» № 273 от 29.12.2012; Приказа Министерства образования и науки Российской Федерации (Минобрнауки России) от 14 июня 2013 г. № 464 г. Москвы «Об утверждении Порядка организации и осуществления образовательной деятельности по образовательным программам среднего профессионального образования»; Приказа Минобрнауки России от 15 декабря 2014г. № 1580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Минобрнауки РФ от 14 июня 2013г. № 464"; Приказа Минпросвещения России от 28.08.2020 N 441  "О внесении изменений в порядок организации и осуществления образовательной деятельности по образовательным программам среднего профессионального образования, утвержденный приказом Минобрнауки РФ от 14 июня 2013г. № 464"; Приказа  Минобрнауки России N 885, Минпросвещения России N 390 от 05.08.2020 "О практической подготовке обучающихся" (вместе с "Положением о практической подготовке обучающихся"); </t>
  </si>
  <si>
    <t xml:space="preserve">Приказа Минпросвещения  РФ от 08 ноября 2021 года № 800  "Об утверждении Порядка проведения государственной итоговой аттестации по образовательным программам среднего профессионального образования"; </t>
  </si>
  <si>
    <t>положений Федерального проекта «Профессионалитет» государственной программы Российской Федерации «Развитие образования», утвержденных постановлением Правительства Российской Федерации от 14 января 2022 г. № 4;</t>
  </si>
  <si>
    <t>Положения  о проведении эксперимента по разработке, апробации и внедрению новой образовательной технологии конструирования образовательных программ среднего профессионального образования в рамках федерального проекта "Профессионалитет", утвержденного постановлением Правительства РФ от 16 марта 2022 г. № 387;</t>
  </si>
  <si>
    <t>Новой образовательной технологии "Профессионалитет", утвержденной ФГБОУ ДПО ИРПО;</t>
  </si>
  <si>
    <t xml:space="preserve">ФГОС среднего общего образования (Приказ Минобрнауки России от 17 мая 2012г. № 413 "Об утверждении федерального государственного образовательного стандарта среднего (полного) общего образования";  Приказ Минобрнауки России от 29 декабря 2014г. № 1645 "О внесении изменений в приказ Министерства образования и науки Российской Федерации от 17 мая 2012г. № 413  "Об утверждении федерального государственного образовательного стандарта среднего (полного) общего образования"); Приказ Минобрнауки России от 29.06.2017г. № 613 "О внесении изменений в ФГОС среднего общего образования, утвержденный приказом Минобрнауки России от 17 мая 2012 г. №413; Приказ Минобрнауки России от 31.12.5015 № 1578 "О внесении изменений в ФГОС среднего общего образования, утвержденный приказом Минобрнауки России от 17 мая 2012 г. №413), </t>
  </si>
  <si>
    <t>Устава ГБПОУ "Южно-Уральский государственный технический колледж,</t>
  </si>
  <si>
    <t xml:space="preserve">Учета требований работодателей. </t>
  </si>
  <si>
    <t>4.2.  Организация учебного процесса и режим занятий</t>
  </si>
  <si>
    <t>Объем недельной образовательной нагрузки обучающегося составляет 36 академических часов, включая все виды работы во взаимодействии с преподавателем и самостоятельную учебную работу.</t>
  </si>
  <si>
    <t>Для всех видов занятий академический час устанавливается продолжительностью 45 минут, перемена - 10 минут.</t>
  </si>
  <si>
    <t xml:space="preserve">Занятия группируются парами, по 2 академических часа, между которыми внутри пары перемена 5 минут </t>
  </si>
  <si>
    <t xml:space="preserve">Продолжительность учебной недели - шестидневная. Часы самостоятельной работы выносятся на субботу и фиксируются в расписании учебных занятий. </t>
  </si>
  <si>
    <t>Система контроля освоения образовательной программы  включает текущий контроль знаний, промежуточную и государственную итоговую аттестацию обучающихся.  Процедуры текущего контроля знаний разрабатываются преподавателями учебных дисциплин и междисциплинарных курсов.</t>
  </si>
  <si>
    <t>Формами промежуточной аттестации, представляющей завершающий этап контроля по учебной дисциплине и МДК, являются зачет, экзамен.</t>
  </si>
  <si>
    <t>При планировании промежуточной аттестации в форме экзамена, колледж определяет день, освобожденный от других форм учебной нагрузки.  Промежуточная аттестация, проводимая в  виде экзамена, выделяется за счет времени, отводимого на соответствующие учебные дисциплины.</t>
  </si>
  <si>
    <t xml:space="preserve">Образовательная деятельность при освоении образовательной программы среднего профессионального образования или отдельных компонентов  программы организуется в форме практической подготовки. Образовательная деятельность в форме практической подготовки реализуется при проведении практических и лабораторных занятий, выполнении курсового проектирования, всех видов практики и иных видов учебной деятельности; предусматривает демонстрацию практических навыков, выполнение, моделирование обучающимися определенных видов работ для решения практических задач, связанных с будущей профессиональной деятельностью в условиях, приближенных к реальным производственным; может включать в себя отдельные лекции, семинары, мастер-классы, которые предусматривают передачу обучающимся учебной информации,необходимой для последующего выполнения работ, связанных с будущей профессиональной деятельностью. Освоение образовательной программы среднего профессионального образования предусматривает проведение практики обучающихся. Практика является компонентом основной образовательной программы среднего профессионального образования, которая реализуется в форме практической подготовки.  Практика представляет собой вид учебной деятельности, направленной на формирование, закрепление, развитие практических навыков и компетенций в процессе выполнения определенных видов работ, связанных с будущей профессиональной деятельностью. При реализации ППССЗ предусматриваются следующие виды практик: учебная и производственная. </t>
  </si>
  <si>
    <t xml:space="preserve">Учебная практика проводится в лабораториях и учебно-производственных мастерских, на полигонах колледжа или предприятий соответствующего профиля. Аттестация по итогам учебной практики проводится в форме зачета. </t>
  </si>
  <si>
    <t xml:space="preserve">Производственная практика проводится в организациях, направление деятельности которых соответствует профилю подготовки обучающихся. Аттестация по итогам производственной практики проводится в форме зачета с учетом результатов, подтвержденных документами, установленными в ЛНА колледжа.  Одним из этапов производственной практики определена преддипломная практика. </t>
  </si>
  <si>
    <t xml:space="preserve">Проведение производственной (преддипломной) практики ориентировано на проверку готовности выпускника к самостоятельной трудовой деятельности и подготовку к выполнению выпускной квалификационной работы в организациях различных организационно-правовых форм, а также на апробацию основных положений дипломного проекта. </t>
  </si>
  <si>
    <t>Общая продолжительность каникул при освоении образовательной программы составляет 8-11 недель в учебном году, в том числе не менее 2 недель в зимний период, за исключением последнего года обучения, когда каникулы составляют 2 недели в зимний период.</t>
  </si>
  <si>
    <t xml:space="preserve">В тех случаях, если учебным планом по учебным дисциплинам, междисциплинарным курсам и профессиональным модулям в качестве промежуточной аттестации предусмотрено проведение экзамена или  при реализации программы предусмотрено выполнение курсового проекта или курсовой работы, то для обучающихся проводятся консультации. Объем нагрузки на консультации предусматривается из расчета не более 100 часов консультаций на группу обучающихся.  Время, отводимое на консультации  рассчитывается за счет времени, предусмотренного на промежуточную аттестацию.  Консультации проводятся в групповой или индивидуальной форме, могут быть устными или письменными. </t>
  </si>
  <si>
    <t xml:space="preserve">В летний  период времени на 3 курсе обучения   с юношами проводятся учебные сборы – 35 часов (п. 1 ст. 13 Федерального закона «О воинской обязанности и военной службе» от 28 марта 1998 г. № 53-ФЗ). </t>
  </si>
  <si>
    <t>4.3  Общеобразовательный цикл</t>
  </si>
  <si>
    <t xml:space="preserve">Общий объем образовательной программы СПО, реализуемой на базе основного общего образования, увеличен на  1476 часов  и включает промежуточную аттестацию. </t>
  </si>
  <si>
    <t>Данный объем образовательной программы направлен на обеспечение получения среднего общего образования в соответствии с требованиями федерального государственного образовательного стандарта среднего общего образования с учетом профиля получаемой специальности (технологический). Общеобразовательный цикл образовательной программы  формируется в соответствии с Рекомендациями Минобрнауки России по организации получения среднего общего образования в пределах освоения образовательных программ среднего профессионального образования на базе основного общего образования с учетом требований федеральных государственных образовательных стандартов и реализуется на протяжении 1 и 2 лет обучения.</t>
  </si>
  <si>
    <t xml:space="preserve">Общеобразовательный цикл программы  включает 9 базовых учебных дисциплин (8 общих и 1 по выбору из обязательных предметных областей) и 3 ( 1 из общих и 2 по выбору из обязательных предметных областей) профильных дисциплины, две дополнительные учебные дисциплины - элективные курсы по выбору студентов (студенты вибирают один элективный курс из предложенных). Профильные учебные дисциплины изучаются в в соответствии с требованиями ФГОС СОО в пределах освоения образовательной программы среднего профессионального на углубленном уровне с учетом профиля среднего профессионального образования, обусловленного спецификой осваиваемой специальности.  Экзамены проводятся по учебным дисциплинам:  Русский язык, Математика  и Физика. </t>
  </si>
  <si>
    <t>В учебном плане предсмотрена организация и выполнение обучающимися индивидуального учебного проекта в рамках: учебной дисциплины профильной (изучение на углубленном уровне) "Информатика", элективного курса "Экология (в форме индивидуального проекта)"/"Валеология (в форме индивидуального проекта)". Индивидуальный проект - особая форма организации образовательной деятельности обучающихся (учебное исследование или учебный проект), который выполняется обучающимися самостоятельнопод руководством преподавателя по выбранной теме в рамках одного (или нескольких изучаемых предметов, курсов) в любой избранной области деятельности (познавательной, практической, учебно-исследовательской, социальной, иной). Часть заданий, связанных с выполением индивидуального проекта студенты выполняют самостоятельно в рамках домашней работы. По окончании изучения дисциплины "Информатика" и элективного курса "Экология (в форме индивидуального проекта)"/"Валеология (в форме индивидуального проекта)" предусмотрен зачет в форме защиты индивидуального учебного проекта. Оценка за защиту индивидуального учебного проекта является общей за проект и по дисциплине.</t>
  </si>
  <si>
    <t>Общеобразовательный цикл учебного плана не предусматривает наличия самостоятельной работы в структуре учебной нагрузки.</t>
  </si>
  <si>
    <t xml:space="preserve">4.4   Образовательная программа среднего профессионального образования </t>
  </si>
  <si>
    <t xml:space="preserve"> Производственная практика (преддипломная) проводится непрерывно в период между временем проведения последней сессии и временем, отведенным на  государственную итоговую аттестацию. Длительность проведения производственной практики (преддипломной) составляет 144 часа. </t>
  </si>
  <si>
    <t>4.5   Формирование вариативной части образовательной программы</t>
  </si>
  <si>
    <t>4.6   Порядок аттестации обучающихся</t>
  </si>
  <si>
    <t>Оценка качества освоения образовательной программы  включает текущий контроль, промежуточную и государственную итоговую аттестацию обучающихся. Формы и процедуры текущего контроля знаний разрабатываются преподавателями учебных дисциплин и  междисциплинарных курсов; допускается использование рейтинговой или накопительной систем оценивания.</t>
  </si>
  <si>
    <t>На промежуточную аттестацию учебным заведением отводится 7 недель на весь срок обучения: 2 недели во втором семестре 1 курса, на 2-4 курсах - по 1 недели на экзаменационную сессию в каждом семестре.</t>
  </si>
  <si>
    <t>Промежуточная аттестация в форме зачета проводится за счет часов, отведенных на освоение соответствующей учебной дисциплины, междисциплинарного курса, практики в размере 1-2 академических часов. Количество зачетов - не более 10. В указанное количество не входят экзамены и зачеты по физической культуре. По итогам зачета обучающемуся выставляется оценка: "отлично", "хорошо", "удовлетворительно", "неудовлетворительно".</t>
  </si>
  <si>
    <t xml:space="preserve">Заместитель директора по УМР                                                                                   Т.Ю. Крашакова </t>
  </si>
  <si>
    <t>Федерального государственного образовательного стандарта по специальности среднего профессионального образования (далее – СПО), утвержденного приказом Министерства образования и науки Российской Федерации № 44 от 23.01.2018, зарегистр. Министерством юстиции (рег. № 49991 от 09.02.2018)  08.02.09 Монтаж, наладка и эксплуатация электрооборудования промышленных и гражданских зданий;</t>
  </si>
  <si>
    <t>Профессионального стандарта 16.020  "Специалист по эксплуатации воздушных и кабельных муниципальных линий электропередачи", утвержден приказом Министерства труда и социальной защиты Российской Федерации от 8 сентября 2014 г. № 620н (зарегистрирован Министерством юстиции Российской Федерации 10 октября 2014 г., регистрационный № 34284) с изменениями, внесенными приказом Министерства труда и социальной защиты Российской Федерации от 12 декабря 2016 г. № 727н (зарегистрирован Министерством юстиции Российской Федерации 13 января 2017 г., регистрационный № 45230);</t>
  </si>
  <si>
    <t xml:space="preserve">Профессионального стандарта 16.019 "Специалист по эксплуатации трансформаторных подстанций и распределительных пунктов", утвержден приказом Министерства труда и социальной защиты Российской Федерации от 17 апреля 2014 г. № 266н (зарегистрирован Министерством юстиции Российской Федерации 11 июля 2014 г., регистрационный № 33064) с изменениями, внесенными приказом Министерства труда и социальной защиты Российской Федерации от 12 декабря 2016 г. № 727н (зарегистрирован Министерством юстиции Российской Федерации 13 января 2017 г., регистрационный № 45230);    </t>
  </si>
  <si>
    <t>Учебный год ежегодно начинается 1 сентября. Объем образовательной программы составляет 5400 часов.</t>
  </si>
  <si>
    <t xml:space="preserve">Обязательная часть общепрофессионального цикла предусматривает изучение дисциплины «Безопасность жизнедеятельности». Объем часов на дисциплину составляет 80 часова.  При реализации дисциплины "Безопасность жизнедеятельности" 70 процентов от общего объема времени, отведенного на указанную дисциплину,  предусмотрено для освоения основ военной службы юношами, а для подгрупп девушек этот объем времени  ориентирован на освоение основ медицинских знаний. В период обучения с юношами проводятся учебные сборы. </t>
  </si>
  <si>
    <t>Обязательная часть математического и общего естественнонаучного цикла  образовательной программы предусматривает изучение следующих обязательных дисциплин: «Математика», «Информатика», «Основы материаловедения».  По учебным дисциплинам «Математика» и "Информатика" предусмотрена самостоятельная работы в объеме по 8 часов на каждую дисциплину, в рамках которой студенты осуществляют решение задач и выполнение заданий, обеспечивающих закрепление усвоенных знаний и освоенных умений.</t>
  </si>
  <si>
    <t>Профессиональный цикл состоит из общепрофессиональных дисциплин, обеспечивающих фундаментальную основу знаний в области организации монтажа и эксплуатации электрооборудования и междисциплинарных модулей "Электротехника с основами электроники" и "Цифровые технологии в отрасли" (цифровой модуль, обеспечивающий овладение отралевыми цифровыми технологиями).</t>
  </si>
  <si>
    <t>Профессиональный цикл состоит из профессиональных модулей в соответствии с основными видами деятельности техника. В состав профессиональных модулей входит один или несколько междисциплинарных курсов. По  междисциплинарным курсам в рамках ПМ 02 "Организация и выполнение работ по монтажу и наладке электрооборудования промышленных и гражданских зданий" (МДК 02.01 и МДК 02.02)  предусмотрено выполнение курсового проекта, а также   самостоятельной работы, которая направлена на выполнение студентами заданий курсового проектирования, проведение расчетов, оформление  разделов курсового проекта. По МДК 04.02 Экономика организации предусмотрено выполнение курсовой работы. Выполнение курсового проекта (работы)   реализуется в пределах времени, отведенного на изучение междисциплинарных курсов.</t>
  </si>
  <si>
    <t>Общий объем учебной практики составляет 7 недель, произвоственной практики - 17 недель.</t>
  </si>
  <si>
    <t>Распределение часов вариативной части образовательной программы выполнено на основании согласования с работодателями для качественного формирования общих и профессиональных компетенций с учетом специфики регионального рынка труда.</t>
  </si>
  <si>
    <t>Обязательная часть общего гуманитарного и социально-экономического цикла образовательной программы предусматривает изучение следующих обязательных учебных дисциплин «Основы философии», «История»,  «Иностранный язык  в профессиональной деятельности», «Физическая культура», "Психология общения". С целью обеспечения требований ФГОС общий объем дисциплины "Физическая культура" составляет 160 часов. По дисциплине «История» предусмотрена самостоятельная работы в объеме 10 часов, в рамках которой студенты осуществляют подготовку к семинарским занятиям. Время, отводимое на реализацию дисциплины «Физическая культура» определено в пределах объема часов, обозначенного ФГОС СПО на учебные циклы. Кроме указанного времени дополнительно предусмотрено до 2-х часов в неделю на игровые виды подготовки в рамках кружковой работы (за счет различных форм внеаудиторных занятий в спортивных клубах, секциях). Для обеспечения коррекции нарушений развития и социальной адаптации  инвалидов и лиц с ОВЗ, обучающихся на общих условиях инклюзивно в учебных группах, предусмотрена реализация учебной дисциплины "Адаптационная физическая культура", при освоении которой студенты с ограниченными возможностями здоровья получают индивидуальные задания в соответствии с разработанной для них программой.</t>
  </si>
  <si>
    <t>Государственная итоговая аттестация проводится в форме защиты выпускной квалификационной работы, которая выполняется в виде дипломного проекта и демонстрационного экзамена.</t>
  </si>
  <si>
    <t xml:space="preserve">Требования к содержанию, объему и структуре дипломного проекта определяются образовательной организацией. </t>
  </si>
  <si>
    <t>Формы и порядок проведения государственной итоговой аттестации определяются Требованиями к организации и проведению ГИА, утвержденными  профессиональной образовательной организацией.  Общий объем времени, отведенного на ГИА составляет 216 часов, из них 108 часов - на выполнение дипломного проекта (3 недели), 36 часов отводится на  защиту дипломного проекта (1 неделя), 36 часов - на  подготовку к демострационному экзамену (1неделя), 36 часов на проведение демонстрационного экзамена (1 неделя).</t>
  </si>
  <si>
    <t xml:space="preserve">В структуре промежуточной аттестации по каждому семестру предусмотрены 2 - 4 экзамена, проводимых в рамках экзаменационной сессии. Количество экзаменов в процессе промежуточной аттестации обучающихся не превышает 8 экзаменов в учебном году.  По профессиональным модулям обязательная форма промежуточной аттестации – Эм (экзамен по модулю), который проводится в виде практико-ориентированной оценки результатов обучения с участием работодателей. Экзамен по модулю учитывается  при подсчете общего количества экзаменов в профессиональном модуле.                                                                                                                                      По ПМ.05 Освоение профессиии рабочих 19806 Электромонтажник по освещению и осветительным сетям" предусмотрено проведение  промежуточной аттестации  -  квалификационного экзамена.  Квалификационный экзамен проводится с целью определения соответствия полученных знаний, умений и навыков программе профессионального обучения по соответствующей профессии и установления обучающимся квалификационных разрядов по соответствующим профессиям рабочих (при наличии).  Квалификационный экзамен включает в себя  практическую квалификационную работу и проверку теоретических знаний в пределах квалификационных требований, указанных в квалификационных справочниках, и (или) профессиональных стандартов по соответствующим профессиям рабочих, должностям служащих. </t>
  </si>
  <si>
    <t>Вариативная часть образовательной программы распределяется следующим образом:</t>
  </si>
  <si>
    <t>базовая часть цикла ОГСЭ увеличена на 54 часа: с целью формирования ОК 05. Осуществлять устную и письменную коммуникацию на государственном языке с учетом особенностей социального и культурного контекста - введена вариативная учебная дисциплина "Русский язык и культура речи",  ЕН цикла -  на 64 часа: по рекомендациям работодателей введена вариативная учебная дисциплина "Основы материаловедения",</t>
  </si>
  <si>
    <t>базовая часть общепрофессионального цикла увеличена на 225 часов за счет часов вариативной части образовательной программы:  с целью формирования компетенций цифровой экономики введен цифровой модуль "Цифровые технологии в отрасли" в объеме 139 часов.</t>
  </si>
  <si>
    <t>базовая часть профессионального цикла увеличена на 250 часов за счет часов вариативной части образовательной программы:  по запросу работодателей в цикл включен дополнительный профессиональный модуль "Организация и выполнение работ по эксплуатации и ремонту станочного оборудования" в объеме 154 часов.</t>
  </si>
  <si>
    <t>Освоение профессии рабочих 19806 Электромонтажник по освещению и осветительным сетям</t>
  </si>
  <si>
    <t>3. Перечень кабинетов, лабораторий, мастерских и др. для подготовки по специальности</t>
  </si>
  <si>
    <t>№</t>
  </si>
  <si>
    <t>Наименование</t>
  </si>
  <si>
    <t>КАБИНЕТЫ:</t>
  </si>
  <si>
    <t>Истории и экономики</t>
  </si>
  <si>
    <t>Иностранного языка</t>
  </si>
  <si>
    <t>Математики</t>
  </si>
  <si>
    <t>Физики</t>
  </si>
  <si>
    <t xml:space="preserve">Социально-гуманитарных и экономических дисциплин </t>
  </si>
  <si>
    <t>Информационных технологий</t>
  </si>
  <si>
    <t>Безопасности жизнедеятельности</t>
  </si>
  <si>
    <t>Инженерной графики</t>
  </si>
  <si>
    <t>Технической механики</t>
  </si>
  <si>
    <t>Электротехники</t>
  </si>
  <si>
    <t>Охраны труда</t>
  </si>
  <si>
    <t>Электроснабжения промышленных и гражданских зданий</t>
  </si>
  <si>
    <t>Технологии электромонтажных работ</t>
  </si>
  <si>
    <t>ЛАБОРАТОРИИ</t>
  </si>
  <si>
    <t>Электротехники и электроники</t>
  </si>
  <si>
    <t>Электрических машин</t>
  </si>
  <si>
    <t>Технического сопровождения информационного моделирования объектов капитального строительства</t>
  </si>
  <si>
    <t>Электрооборудования промышленных и гражданских зданий</t>
  </si>
  <si>
    <t>Монтажа электрооборудования промышленных и гражданских зданий</t>
  </si>
  <si>
    <t>Эксплуатации и ремонта электрооборудования промышленных и гражданских зданий</t>
  </si>
  <si>
    <t>Наладки электрооборудования промышленных и гражданских зданий</t>
  </si>
  <si>
    <t>МАСТЕРСКИЕ</t>
  </si>
  <si>
    <t>Электромонтажная</t>
  </si>
  <si>
    <t>Сварочная</t>
  </si>
  <si>
    <t>Слесарная</t>
  </si>
  <si>
    <t>ПОЛИГОНЫ</t>
  </si>
  <si>
    <t>Электромонтажный</t>
  </si>
  <si>
    <t>СПОРТИВНЫЙ  КОМПЛЕКС</t>
  </si>
  <si>
    <t>Спортивный зал</t>
  </si>
  <si>
    <t>Открытый стадион широкого профиля с элементами полосы препятствий</t>
  </si>
  <si>
    <t xml:space="preserve">Стрелковый тир </t>
  </si>
  <si>
    <t>ЗАЛЫ</t>
  </si>
  <si>
    <t>Библиотека, читальный зал с выходом в сеть Интернет</t>
  </si>
  <si>
    <t>Актовый зал</t>
  </si>
</sst>
</file>

<file path=xl/styles.xml><?xml version="1.0" encoding="utf-8"?>
<styleSheet xmlns="http://schemas.openxmlformats.org/spreadsheetml/2006/main">
  <numFmts count="2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quot;Да&quot;;&quot;Да&quot;;&quot;Нет&quot;"/>
    <numFmt numFmtId="174" formatCode="&quot;Истина&quot;;&quot;Истина&quot;;&quot;Ложь&quot;"/>
    <numFmt numFmtId="175" formatCode="&quot;Вкл&quot;;&quot;Вкл&quot;;&quot;Выкл&quot;"/>
    <numFmt numFmtId="176" formatCode="[$€-2]\ ###,000_);[Red]\([$€-2]\ ###,000\)"/>
    <numFmt numFmtId="177" formatCode="[$-FC19]d\ mmmm\ yyyy\ &quot;г.&quot;"/>
  </numFmts>
  <fonts count="95">
    <font>
      <sz val="11"/>
      <color theme="1"/>
      <name val="Calibri"/>
      <family val="2"/>
    </font>
    <font>
      <sz val="11"/>
      <color indexed="8"/>
      <name val="Calibri"/>
      <family val="2"/>
    </font>
    <font>
      <sz val="12"/>
      <color indexed="8"/>
      <name val="Times New Roman"/>
      <family val="1"/>
    </font>
    <font>
      <sz val="12"/>
      <name val="Times New Roman"/>
      <family val="1"/>
    </font>
    <font>
      <sz val="9"/>
      <color indexed="8"/>
      <name val="Times New Roman"/>
      <family val="1"/>
    </font>
    <font>
      <sz val="7"/>
      <color indexed="8"/>
      <name val="Times New Roman"/>
      <family val="1"/>
    </font>
    <font>
      <sz val="7"/>
      <name val="Times New Roman"/>
      <family val="1"/>
    </font>
    <font>
      <b/>
      <sz val="14"/>
      <name val="Times New Roman"/>
      <family val="1"/>
    </font>
    <font>
      <b/>
      <sz val="12"/>
      <name val="Times New Roman"/>
      <family val="1"/>
    </font>
    <font>
      <b/>
      <i/>
      <sz val="12"/>
      <name val="Times New Roman"/>
      <family val="1"/>
    </font>
    <font>
      <sz val="12"/>
      <name val="Calibri"/>
      <family val="2"/>
    </font>
    <font>
      <sz val="11"/>
      <name val="Times New Roman"/>
      <family val="1"/>
    </font>
    <font>
      <b/>
      <sz val="8"/>
      <name val="Tahoma"/>
      <family val="2"/>
    </font>
    <font>
      <sz val="8"/>
      <name val="Tahoma"/>
      <family val="2"/>
    </font>
    <font>
      <b/>
      <sz val="10"/>
      <name val="Tahoma"/>
      <family val="2"/>
    </font>
    <font>
      <sz val="10"/>
      <name val="Tahoma"/>
      <family val="2"/>
    </font>
    <font>
      <sz val="9"/>
      <name val="Tahoma"/>
      <family val="2"/>
    </font>
    <font>
      <b/>
      <sz val="9"/>
      <name val="Tahoma"/>
      <family val="2"/>
    </font>
    <font>
      <sz val="10"/>
      <name val="Arial Cyr"/>
      <family val="0"/>
    </font>
    <font>
      <b/>
      <u val="single"/>
      <sz val="12"/>
      <name val="Times New Roman"/>
      <family val="1"/>
    </font>
    <font>
      <sz val="14"/>
      <name val="Times New Roman"/>
      <family val="1"/>
    </font>
    <font>
      <u val="single"/>
      <sz val="12"/>
      <name val="Times New Roman"/>
      <family val="1"/>
    </font>
    <font>
      <i/>
      <sz val="10"/>
      <name val="Times New Roman"/>
      <family val="1"/>
    </font>
    <font>
      <b/>
      <sz val="10"/>
      <name val="Arial Cyr"/>
      <family val="0"/>
    </font>
    <font>
      <sz val="10"/>
      <name val="Times New Roman"/>
      <family val="1"/>
    </font>
    <font>
      <b/>
      <sz val="10"/>
      <name val="Times New Roman"/>
      <family val="1"/>
    </font>
    <font>
      <sz val="14"/>
      <name val="Arial Cyr"/>
      <family val="0"/>
    </font>
    <font>
      <b/>
      <i/>
      <u val="single"/>
      <sz val="14"/>
      <name val="Times New Roman"/>
      <family val="1"/>
    </font>
    <font>
      <b/>
      <sz val="14"/>
      <name val="Arial Cyr"/>
      <family val="0"/>
    </font>
    <font>
      <b/>
      <u val="single"/>
      <sz val="14"/>
      <name val="Times New Roman"/>
      <family val="1"/>
    </font>
    <font>
      <sz val="12"/>
      <name val="Arial Cyr"/>
      <family val="0"/>
    </font>
    <font>
      <u val="single"/>
      <sz val="14"/>
      <name val="Arial Cyr"/>
      <family val="0"/>
    </font>
    <font>
      <sz val="18"/>
      <name val="Times New Roman"/>
      <family val="1"/>
    </font>
    <font>
      <b/>
      <i/>
      <sz val="14"/>
      <name val="Times New Roman"/>
      <family val="1"/>
    </font>
    <font>
      <b/>
      <i/>
      <sz val="11"/>
      <name val="Times New Roman"/>
      <family val="1"/>
    </font>
    <font>
      <i/>
      <sz val="12"/>
      <name val="Times New Roman"/>
      <family val="1"/>
    </font>
    <font>
      <i/>
      <sz val="14"/>
      <name val="Times New Roman"/>
      <family val="1"/>
    </font>
    <font>
      <sz val="8"/>
      <color indexed="8"/>
      <name val="Tahoma"/>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2"/>
      <color indexed="8"/>
      <name val="Times New Roman"/>
      <family val="1"/>
    </font>
    <font>
      <sz val="11"/>
      <color indexed="8"/>
      <name val="Times New Roman"/>
      <family val="1"/>
    </font>
    <font>
      <b/>
      <sz val="14"/>
      <color indexed="8"/>
      <name val="Times New Roman"/>
      <family val="1"/>
    </font>
    <font>
      <sz val="14"/>
      <color indexed="8"/>
      <name val="Times New Roman"/>
      <family val="1"/>
    </font>
    <font>
      <i/>
      <sz val="11"/>
      <color indexed="8"/>
      <name val="Calibri"/>
      <family val="2"/>
    </font>
    <font>
      <sz val="11"/>
      <name val="Calibri"/>
      <family val="2"/>
    </font>
    <font>
      <b/>
      <sz val="14"/>
      <color indexed="8"/>
      <name val="Calibri"/>
      <family val="2"/>
    </font>
    <font>
      <b/>
      <sz val="12"/>
      <color indexed="8"/>
      <name val="Calibri"/>
      <family val="2"/>
    </font>
    <font>
      <sz val="12"/>
      <color indexed="8"/>
      <name val="Calibri"/>
      <family val="2"/>
    </font>
    <font>
      <b/>
      <sz val="16"/>
      <color indexed="8"/>
      <name val="Times New Roman"/>
      <family val="1"/>
    </font>
    <font>
      <u val="single"/>
      <sz val="11"/>
      <color indexed="12"/>
      <name val="Calibri"/>
      <family val="2"/>
    </font>
    <font>
      <u val="single"/>
      <sz val="11"/>
      <color indexed="20"/>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2"/>
      <color theme="1"/>
      <name val="Times New Roman"/>
      <family val="1"/>
    </font>
    <font>
      <sz val="11"/>
      <color theme="1"/>
      <name val="Times New Roman"/>
      <family val="1"/>
    </font>
    <font>
      <sz val="12"/>
      <color theme="1"/>
      <name val="Times New Roman"/>
      <family val="1"/>
    </font>
    <font>
      <b/>
      <sz val="14"/>
      <color theme="1"/>
      <name val="Times New Roman"/>
      <family val="1"/>
    </font>
    <font>
      <sz val="14"/>
      <color theme="1"/>
      <name val="Times New Roman"/>
      <family val="1"/>
    </font>
    <font>
      <i/>
      <sz val="11"/>
      <color theme="1"/>
      <name val="Calibri"/>
      <family val="2"/>
    </font>
    <font>
      <b/>
      <sz val="14"/>
      <color theme="1"/>
      <name val="Calibri"/>
      <family val="2"/>
    </font>
    <font>
      <b/>
      <sz val="12"/>
      <color theme="1"/>
      <name val="Calibri"/>
      <family val="2"/>
    </font>
    <font>
      <sz val="12"/>
      <color theme="1"/>
      <name val="Calibri"/>
      <family val="2"/>
    </font>
    <font>
      <b/>
      <sz val="16"/>
      <color theme="1"/>
      <name val="Times New Roman"/>
      <family val="1"/>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
      <patternFill patternType="solid">
        <fgColor theme="2" tint="-0.09996999800205231"/>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medium"/>
      <top style="medium"/>
      <bottom style="medium"/>
    </border>
    <border>
      <left style="medium"/>
      <right style="thin"/>
      <top style="medium"/>
      <bottom style="medium"/>
    </border>
    <border>
      <left style="thin"/>
      <right style="thin"/>
      <top/>
      <bottom style="thin"/>
    </border>
    <border>
      <left style="medium"/>
      <right style="thin"/>
      <top/>
      <bottom style="thin"/>
    </border>
    <border>
      <left style="thin"/>
      <right style="medium"/>
      <top/>
      <bottom style="thin"/>
    </border>
    <border>
      <left style="thin"/>
      <right style="thin"/>
      <top style="thin"/>
      <bottom style="thin"/>
    </border>
    <border>
      <left style="medium"/>
      <right style="thin"/>
      <top style="thin"/>
      <bottom style="thin"/>
    </border>
    <border>
      <left style="thin"/>
      <right style="medium"/>
      <top style="thin"/>
      <bottom style="thin"/>
    </border>
    <border>
      <left style="thin"/>
      <right style="thin"/>
      <top style="thin"/>
      <bottom/>
    </border>
    <border>
      <left style="medium"/>
      <right style="thin"/>
      <top style="thin"/>
      <bottom/>
    </border>
    <border>
      <left style="thin"/>
      <right style="medium"/>
      <top style="thin"/>
      <bottom/>
    </border>
    <border>
      <left style="thin"/>
      <right style="thin"/>
      <top style="medium"/>
      <bottom style="medium"/>
    </border>
    <border>
      <left style="thin"/>
      <right/>
      <top style="thin"/>
      <bottom/>
    </border>
    <border>
      <left style="thin"/>
      <right>
        <color indexed="63"/>
      </right>
      <top style="medium"/>
      <bottom style="medium"/>
    </border>
    <border>
      <left style="medium"/>
      <right style="thin"/>
      <top style="thin"/>
      <bottom style="medium"/>
    </border>
    <border>
      <left style="thin"/>
      <right style="medium"/>
      <top style="thin"/>
      <bottom style="medium"/>
    </border>
    <border>
      <left style="thin"/>
      <right/>
      <top style="thin"/>
      <bottom style="thin"/>
    </border>
    <border>
      <left style="thin"/>
      <right/>
      <top/>
      <bottom style="thin"/>
    </border>
    <border>
      <left style="medium"/>
      <right style="medium"/>
      <top>
        <color indexed="63"/>
      </top>
      <bottom style="thin"/>
    </border>
    <border>
      <left style="medium"/>
      <right style="medium"/>
      <top style="thin"/>
      <bottom style="thin"/>
    </border>
    <border>
      <left style="medium"/>
      <right style="medium"/>
      <top style="medium"/>
      <bottom style="medium"/>
    </border>
    <border>
      <left style="thin"/>
      <right style="thin"/>
      <top style="thin"/>
      <bottom style="medium"/>
    </border>
    <border>
      <left style="medium"/>
      <right style="medium"/>
      <top style="thin"/>
      <bottom/>
    </border>
    <border>
      <left style="medium"/>
      <right style="medium"/>
      <top style="medium"/>
      <bottom style="thin"/>
    </border>
    <border>
      <left style="medium"/>
      <right style="medium"/>
      <top style="thin"/>
      <bottom style="medium"/>
    </border>
    <border>
      <left style="thin"/>
      <right style="thin"/>
      <top style="medium"/>
      <bottom style="thin"/>
    </border>
    <border>
      <left style="thin"/>
      <right style="medium"/>
      <top style="medium"/>
      <bottom style="thin"/>
    </border>
    <border>
      <left/>
      <right/>
      <top/>
      <bottom style="medium"/>
    </border>
    <border>
      <left style="medium"/>
      <right style="thin"/>
      <top style="medium"/>
      <bottom style="thin"/>
    </border>
    <border>
      <left style="medium"/>
      <right style="medium"/>
      <top>
        <color indexed="63"/>
      </top>
      <bottom>
        <color indexed="63"/>
      </bottom>
    </border>
    <border>
      <left style="medium"/>
      <right style="medium"/>
      <top>
        <color indexed="63"/>
      </top>
      <bottom style="medium"/>
    </border>
    <border>
      <left style="thin"/>
      <right>
        <color indexed="63"/>
      </right>
      <top style="thin"/>
      <bottom style="medium"/>
    </border>
    <border>
      <left>
        <color indexed="63"/>
      </left>
      <right style="thin"/>
      <top style="medium"/>
      <bottom>
        <color indexed="63"/>
      </bottom>
    </border>
    <border>
      <left style="thin"/>
      <right style="thin"/>
      <top style="medium"/>
      <bottom/>
    </border>
    <border>
      <left style="thin"/>
      <right style="medium"/>
      <top style="medium"/>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9" borderId="0" applyNumberFormat="0" applyBorder="0" applyAlignment="0" applyProtection="0"/>
    <xf numFmtId="0" fontId="66" fillId="20" borderId="0" applyNumberFormat="0" applyBorder="0" applyAlignment="0" applyProtection="0"/>
    <xf numFmtId="0" fontId="66" fillId="21" borderId="0" applyNumberFormat="0" applyBorder="0" applyAlignment="0" applyProtection="0"/>
    <xf numFmtId="0" fontId="66" fillId="22" borderId="0" applyNumberFormat="0" applyBorder="0" applyAlignment="0" applyProtection="0"/>
    <xf numFmtId="0" fontId="66" fillId="23" borderId="0" applyNumberFormat="0" applyBorder="0" applyAlignment="0" applyProtection="0"/>
    <xf numFmtId="0" fontId="66" fillId="24" borderId="0" applyNumberFormat="0" applyBorder="0" applyAlignment="0" applyProtection="0"/>
    <xf numFmtId="0" fontId="66" fillId="25" borderId="0" applyNumberFormat="0" applyBorder="0" applyAlignment="0" applyProtection="0"/>
    <xf numFmtId="0" fontId="67" fillId="26" borderId="1" applyNumberFormat="0" applyAlignment="0" applyProtection="0"/>
    <xf numFmtId="0" fontId="68" fillId="27" borderId="2" applyNumberFormat="0" applyAlignment="0" applyProtection="0"/>
    <xf numFmtId="0" fontId="69" fillId="27" borderId="1" applyNumberFormat="0" applyAlignment="0" applyProtection="0"/>
    <xf numFmtId="0" fontId="70"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28" borderId="7" applyNumberFormat="0" applyAlignment="0" applyProtection="0"/>
    <xf numFmtId="0" fontId="76" fillId="0" borderId="0" applyNumberFormat="0" applyFill="0" applyBorder="0" applyAlignment="0" applyProtection="0"/>
    <xf numFmtId="0" fontId="77" fillId="29" borderId="0" applyNumberFormat="0" applyBorder="0" applyAlignment="0" applyProtection="0"/>
    <xf numFmtId="0" fontId="18" fillId="0" borderId="0">
      <alignment/>
      <protection/>
    </xf>
    <xf numFmtId="0" fontId="37" fillId="0" borderId="0">
      <alignment/>
      <protection/>
    </xf>
    <xf numFmtId="0" fontId="0" fillId="0" borderId="0">
      <alignment/>
      <protection/>
    </xf>
    <xf numFmtId="0" fontId="78" fillId="0" borderId="0" applyNumberFormat="0" applyFill="0" applyBorder="0" applyAlignment="0" applyProtection="0"/>
    <xf numFmtId="0" fontId="79" fillId="30" borderId="0" applyNumberFormat="0" applyBorder="0" applyAlignment="0" applyProtection="0"/>
    <xf numFmtId="0" fontId="80"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81" fillId="0" borderId="9" applyNumberFormat="0" applyFill="0" applyAlignment="0" applyProtection="0"/>
    <xf numFmtId="0" fontId="82"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83" fillId="32" borderId="0" applyNumberFormat="0" applyBorder="0" applyAlignment="0" applyProtection="0"/>
  </cellStyleXfs>
  <cellXfs count="411">
    <xf numFmtId="0" fontId="0" fillId="0" borderId="0" xfId="0" applyFont="1" applyAlignment="1">
      <alignment/>
    </xf>
    <xf numFmtId="0" fontId="84" fillId="0" borderId="0" xfId="0" applyNumberFormat="1" applyFont="1" applyBorder="1" applyAlignment="1" applyProtection="1">
      <alignment horizontal="center" vertical="top"/>
      <protection/>
    </xf>
    <xf numFmtId="0" fontId="0" fillId="0" borderId="0" xfId="0" applyAlignment="1" applyProtection="1">
      <alignment/>
      <protection/>
    </xf>
    <xf numFmtId="0" fontId="85" fillId="0" borderId="0" xfId="0" applyFont="1" applyAlignment="1" applyProtection="1">
      <alignment/>
      <protection/>
    </xf>
    <xf numFmtId="0" fontId="0" fillId="0" borderId="0" xfId="0" applyNumberFormat="1" applyAlignment="1" applyProtection="1">
      <alignment horizontal="center" vertical="top"/>
      <protection/>
    </xf>
    <xf numFmtId="49" fontId="0" fillId="0" borderId="0" xfId="0" applyNumberFormat="1" applyAlignment="1" applyProtection="1">
      <alignment horizontal="justify" vertical="center"/>
      <protection/>
    </xf>
    <xf numFmtId="49" fontId="0" fillId="0" borderId="0" xfId="0" applyNumberFormat="1" applyAlignment="1" applyProtection="1">
      <alignment/>
      <protection/>
    </xf>
    <xf numFmtId="0" fontId="5" fillId="0" borderId="10" xfId="0" applyNumberFormat="1" applyFont="1" applyFill="1" applyBorder="1" applyAlignment="1" applyProtection="1">
      <alignment horizontal="center" vertical="center"/>
      <protection/>
    </xf>
    <xf numFmtId="49" fontId="6" fillId="0" borderId="11" xfId="0" applyNumberFormat="1" applyFont="1" applyFill="1" applyBorder="1" applyAlignment="1" applyProtection="1">
      <alignment horizontal="center" vertical="center"/>
      <protection/>
    </xf>
    <xf numFmtId="1" fontId="3" fillId="0" borderId="12" xfId="0" applyNumberFormat="1" applyFont="1" applyFill="1" applyBorder="1" applyAlignment="1" applyProtection="1">
      <alignment horizontal="center" vertical="center" shrinkToFit="1"/>
      <protection/>
    </xf>
    <xf numFmtId="1" fontId="3" fillId="0" borderId="13" xfId="0" applyNumberFormat="1" applyFont="1" applyFill="1" applyBorder="1" applyAlignment="1" applyProtection="1">
      <alignment horizontal="center" vertical="center" shrinkToFit="1"/>
      <protection/>
    </xf>
    <xf numFmtId="1" fontId="3" fillId="0" borderId="14" xfId="0" applyNumberFormat="1" applyFont="1" applyFill="1" applyBorder="1" applyAlignment="1" applyProtection="1">
      <alignment horizontal="center" vertical="center" shrinkToFit="1"/>
      <protection/>
    </xf>
    <xf numFmtId="1" fontId="3" fillId="0" borderId="15" xfId="0" applyNumberFormat="1" applyFont="1" applyFill="1" applyBorder="1" applyAlignment="1" applyProtection="1">
      <alignment horizontal="center" vertical="center" shrinkToFit="1"/>
      <protection/>
    </xf>
    <xf numFmtId="1" fontId="3" fillId="0" borderId="16" xfId="0" applyNumberFormat="1" applyFont="1" applyFill="1" applyBorder="1" applyAlignment="1" applyProtection="1">
      <alignment horizontal="center" vertical="center" shrinkToFit="1"/>
      <protection/>
    </xf>
    <xf numFmtId="1" fontId="3" fillId="0" borderId="17" xfId="0" applyNumberFormat="1" applyFont="1" applyFill="1" applyBorder="1" applyAlignment="1" applyProtection="1">
      <alignment horizontal="center" vertical="center" shrinkToFit="1"/>
      <protection/>
    </xf>
    <xf numFmtId="1" fontId="8" fillId="0" borderId="16" xfId="0" applyNumberFormat="1" applyFont="1" applyFill="1" applyBorder="1" applyAlignment="1" applyProtection="1">
      <alignment horizontal="center" vertical="center" shrinkToFit="1"/>
      <protection/>
    </xf>
    <xf numFmtId="0" fontId="0" fillId="0" borderId="17" xfId="0" applyBorder="1" applyAlignment="1" applyProtection="1">
      <alignment/>
      <protection/>
    </xf>
    <xf numFmtId="1" fontId="3" fillId="0" borderId="18" xfId="0" applyNumberFormat="1" applyFont="1" applyFill="1" applyBorder="1" applyAlignment="1" applyProtection="1">
      <alignment horizontal="center" vertical="center" shrinkToFit="1"/>
      <protection/>
    </xf>
    <xf numFmtId="1" fontId="3" fillId="0" borderId="19" xfId="0" applyNumberFormat="1" applyFont="1" applyFill="1" applyBorder="1" applyAlignment="1" applyProtection="1">
      <alignment horizontal="center" vertical="center" shrinkToFit="1"/>
      <protection/>
    </xf>
    <xf numFmtId="1" fontId="3" fillId="0" borderId="20" xfId="0" applyNumberFormat="1" applyFont="1" applyFill="1" applyBorder="1" applyAlignment="1" applyProtection="1">
      <alignment horizontal="center" vertical="center" shrinkToFit="1"/>
      <protection/>
    </xf>
    <xf numFmtId="0" fontId="3" fillId="0" borderId="15" xfId="0" applyNumberFormat="1" applyFont="1" applyFill="1" applyBorder="1" applyAlignment="1" applyProtection="1">
      <alignment horizontal="center" vertical="center" shrinkToFit="1"/>
      <protection/>
    </xf>
    <xf numFmtId="0" fontId="3" fillId="0" borderId="18" xfId="0" applyNumberFormat="1" applyFont="1" applyFill="1" applyBorder="1" applyAlignment="1" applyProtection="1">
      <alignment horizontal="center" vertical="center" shrinkToFit="1"/>
      <protection/>
    </xf>
    <xf numFmtId="1" fontId="7" fillId="0" borderId="21" xfId="0" applyNumberFormat="1" applyFont="1" applyFill="1" applyBorder="1" applyAlignment="1" applyProtection="1">
      <alignment horizontal="center" vertical="center" shrinkToFit="1"/>
      <protection locked="0"/>
    </xf>
    <xf numFmtId="1" fontId="7" fillId="0" borderId="10" xfId="0" applyNumberFormat="1" applyFont="1" applyFill="1" applyBorder="1" applyAlignment="1" applyProtection="1">
      <alignment horizontal="center" vertical="center" shrinkToFit="1"/>
      <protection locked="0"/>
    </xf>
    <xf numFmtId="1" fontId="3" fillId="33" borderId="16" xfId="0" applyNumberFormat="1" applyFont="1" applyFill="1" applyBorder="1" applyAlignment="1" applyProtection="1">
      <alignment horizontal="center" vertical="center" shrinkToFit="1"/>
      <protection/>
    </xf>
    <xf numFmtId="0" fontId="3" fillId="33" borderId="15" xfId="0" applyNumberFormat="1" applyFont="1" applyFill="1" applyBorder="1" applyAlignment="1" applyProtection="1">
      <alignment horizontal="center" vertical="center" shrinkToFit="1"/>
      <protection/>
    </xf>
    <xf numFmtId="1" fontId="3" fillId="33" borderId="17" xfId="0" applyNumberFormat="1" applyFont="1" applyFill="1" applyBorder="1" applyAlignment="1" applyProtection="1">
      <alignment horizontal="center" vertical="center" shrinkToFit="1"/>
      <protection/>
    </xf>
    <xf numFmtId="1" fontId="8" fillId="33" borderId="15" xfId="0" applyNumberFormat="1" applyFont="1" applyFill="1" applyBorder="1" applyAlignment="1" applyProtection="1">
      <alignment horizontal="center" vertical="center" shrinkToFit="1"/>
      <protection/>
    </xf>
    <xf numFmtId="1" fontId="8" fillId="33" borderId="17" xfId="0" applyNumberFormat="1" applyFont="1" applyFill="1" applyBorder="1" applyAlignment="1" applyProtection="1">
      <alignment horizontal="center" vertical="center" shrinkToFit="1"/>
      <protection/>
    </xf>
    <xf numFmtId="1" fontId="8" fillId="33" borderId="16" xfId="0" applyNumberFormat="1" applyFont="1" applyFill="1" applyBorder="1" applyAlignment="1" applyProtection="1">
      <alignment horizontal="center" vertical="center" shrinkToFit="1"/>
      <protection/>
    </xf>
    <xf numFmtId="0" fontId="3" fillId="0" borderId="12" xfId="0" applyNumberFormat="1" applyFont="1" applyFill="1" applyBorder="1" applyAlignment="1" applyProtection="1">
      <alignment horizontal="center" vertical="center" shrinkToFit="1"/>
      <protection/>
    </xf>
    <xf numFmtId="1" fontId="3" fillId="33" borderId="15" xfId="0" applyNumberFormat="1" applyFont="1" applyFill="1" applyBorder="1" applyAlignment="1" applyProtection="1">
      <alignment horizontal="center" vertical="center" shrinkToFit="1"/>
      <protection locked="0"/>
    </xf>
    <xf numFmtId="0" fontId="3" fillId="0" borderId="16" xfId="0" applyFont="1" applyFill="1" applyBorder="1" applyAlignment="1" applyProtection="1">
      <alignment horizontal="center" vertical="top" shrinkToFit="1"/>
      <protection/>
    </xf>
    <xf numFmtId="0" fontId="3" fillId="0" borderId="17" xfId="0" applyFont="1" applyFill="1" applyBorder="1" applyAlignment="1" applyProtection="1">
      <alignment horizontal="center" vertical="top" shrinkToFit="1"/>
      <protection/>
    </xf>
    <xf numFmtId="1" fontId="3" fillId="0" borderId="17" xfId="0" applyNumberFormat="1" applyFont="1" applyFill="1" applyBorder="1" applyAlignment="1" applyProtection="1">
      <alignment horizontal="center" vertical="top" shrinkToFit="1"/>
      <protection/>
    </xf>
    <xf numFmtId="172" fontId="3" fillId="0" borderId="22" xfId="0" applyNumberFormat="1" applyFont="1" applyFill="1" applyBorder="1" applyAlignment="1" applyProtection="1">
      <alignment horizontal="center" vertical="center" shrinkToFit="1"/>
      <protection/>
    </xf>
    <xf numFmtId="0" fontId="18" fillId="0" borderId="0" xfId="53">
      <alignment/>
      <protection/>
    </xf>
    <xf numFmtId="0" fontId="18" fillId="0" borderId="0" xfId="53" applyBorder="1">
      <alignment/>
      <protection/>
    </xf>
    <xf numFmtId="0" fontId="3" fillId="0" borderId="0" xfId="53" applyFont="1" applyBorder="1">
      <alignment/>
      <protection/>
    </xf>
    <xf numFmtId="0" fontId="20" fillId="0" borderId="0" xfId="53" applyFont="1" applyAlignment="1">
      <alignment horizontal="center"/>
      <protection/>
    </xf>
    <xf numFmtId="0" fontId="18" fillId="0" borderId="0" xfId="53" applyAlignment="1">
      <alignment/>
      <protection/>
    </xf>
    <xf numFmtId="0" fontId="20" fillId="0" borderId="0" xfId="53" applyFont="1" applyAlignment="1">
      <alignment horizontal="right"/>
      <protection/>
    </xf>
    <xf numFmtId="0" fontId="22" fillId="0" borderId="0" xfId="53" applyFont="1" applyAlignment="1">
      <alignment horizontal="right"/>
      <protection/>
    </xf>
    <xf numFmtId="0" fontId="23" fillId="0" borderId="0" xfId="53" applyFont="1">
      <alignment/>
      <protection/>
    </xf>
    <xf numFmtId="0" fontId="26" fillId="0" borderId="0" xfId="53" applyFont="1" applyBorder="1">
      <alignment/>
      <protection/>
    </xf>
    <xf numFmtId="0" fontId="86" fillId="0" borderId="16" xfId="0" applyNumberFormat="1" applyFont="1" applyBorder="1" applyAlignment="1" applyProtection="1">
      <alignment horizontal="center" vertical="center" wrapText="1"/>
      <protection/>
    </xf>
    <xf numFmtId="0" fontId="86" fillId="0" borderId="13" xfId="0" applyNumberFormat="1" applyFont="1" applyBorder="1" applyAlignment="1" applyProtection="1">
      <alignment horizontal="center" vertical="center" wrapText="1"/>
      <protection/>
    </xf>
    <xf numFmtId="0" fontId="86" fillId="0" borderId="19" xfId="0" applyNumberFormat="1" applyFont="1" applyBorder="1" applyAlignment="1" applyProtection="1">
      <alignment horizontal="center" vertical="center" wrapText="1"/>
      <protection/>
    </xf>
    <xf numFmtId="0" fontId="84" fillId="0" borderId="11" xfId="0" applyNumberFormat="1" applyFont="1" applyBorder="1" applyAlignment="1" applyProtection="1">
      <alignment horizontal="center" vertical="center" wrapText="1"/>
      <protection/>
    </xf>
    <xf numFmtId="0" fontId="0" fillId="0" borderId="0" xfId="0" applyFont="1" applyAlignment="1">
      <alignment/>
    </xf>
    <xf numFmtId="1" fontId="7" fillId="0" borderId="23" xfId="0" applyNumberFormat="1" applyFont="1" applyFill="1" applyBorder="1" applyAlignment="1" applyProtection="1">
      <alignment horizontal="center" vertical="center" shrinkToFit="1"/>
      <protection locked="0"/>
    </xf>
    <xf numFmtId="0" fontId="3" fillId="0" borderId="24" xfId="0" applyFont="1" applyFill="1" applyBorder="1" applyAlignment="1" applyProtection="1">
      <alignment horizontal="center" vertical="top" shrinkToFit="1"/>
      <protection/>
    </xf>
    <xf numFmtId="0" fontId="3" fillId="0" borderId="25" xfId="0" applyFont="1" applyFill="1" applyBorder="1" applyAlignment="1" applyProtection="1">
      <alignment horizontal="center" vertical="top" shrinkToFit="1"/>
      <protection/>
    </xf>
    <xf numFmtId="1" fontId="3" fillId="0" borderId="26" xfId="0" applyNumberFormat="1" applyFont="1" applyFill="1" applyBorder="1" applyAlignment="1" applyProtection="1">
      <alignment horizontal="center" vertical="center" shrinkToFit="1"/>
      <protection/>
    </xf>
    <xf numFmtId="1" fontId="8" fillId="33" borderId="26" xfId="0" applyNumberFormat="1" applyFont="1" applyFill="1" applyBorder="1" applyAlignment="1" applyProtection="1">
      <alignment horizontal="center" vertical="center" shrinkToFit="1"/>
      <protection/>
    </xf>
    <xf numFmtId="1" fontId="3" fillId="0" borderId="27" xfId="0" applyNumberFormat="1" applyFont="1" applyFill="1" applyBorder="1" applyAlignment="1" applyProtection="1">
      <alignment horizontal="center" vertical="center" shrinkToFit="1"/>
      <protection/>
    </xf>
    <xf numFmtId="0" fontId="5" fillId="0" borderId="23" xfId="0" applyNumberFormat="1" applyFont="1" applyFill="1" applyBorder="1" applyAlignment="1" applyProtection="1">
      <alignment horizontal="center" vertical="center"/>
      <protection/>
    </xf>
    <xf numFmtId="0" fontId="3" fillId="0" borderId="0" xfId="53" applyFont="1">
      <alignment/>
      <protection/>
    </xf>
    <xf numFmtId="0" fontId="30" fillId="0" borderId="0" xfId="53" applyFont="1" applyBorder="1">
      <alignment/>
      <protection/>
    </xf>
    <xf numFmtId="0" fontId="87" fillId="0" borderId="0" xfId="0" applyNumberFormat="1" applyFont="1" applyBorder="1" applyAlignment="1" applyProtection="1">
      <alignment vertical="top"/>
      <protection/>
    </xf>
    <xf numFmtId="1" fontId="88" fillId="0" borderId="12" xfId="0" applyNumberFormat="1" applyFont="1" applyBorder="1" applyAlignment="1" applyProtection="1">
      <alignment horizontal="center" vertical="center" wrapText="1"/>
      <protection/>
    </xf>
    <xf numFmtId="1" fontId="88" fillId="0" borderId="14" xfId="0" applyNumberFormat="1" applyFont="1" applyBorder="1" applyAlignment="1" applyProtection="1">
      <alignment horizontal="center" vertical="center" wrapText="1"/>
      <protection/>
    </xf>
    <xf numFmtId="1" fontId="88" fillId="0" borderId="15" xfId="0" applyNumberFormat="1" applyFont="1" applyBorder="1" applyAlignment="1" applyProtection="1">
      <alignment horizontal="center" vertical="center" wrapText="1"/>
      <protection/>
    </xf>
    <xf numFmtId="1" fontId="88" fillId="0" borderId="17" xfId="0" applyNumberFormat="1" applyFont="1" applyBorder="1" applyAlignment="1" applyProtection="1">
      <alignment horizontal="center" vertical="center" wrapText="1"/>
      <protection/>
    </xf>
    <xf numFmtId="1" fontId="88" fillId="0" borderId="18" xfId="0" applyNumberFormat="1" applyFont="1" applyBorder="1" applyAlignment="1" applyProtection="1">
      <alignment horizontal="center" vertical="center" wrapText="1"/>
      <protection/>
    </xf>
    <xf numFmtId="1" fontId="87" fillId="0" borderId="21" xfId="0" applyNumberFormat="1" applyFont="1" applyBorder="1" applyAlignment="1" applyProtection="1">
      <alignment horizontal="center" vertical="center" wrapText="1"/>
      <protection/>
    </xf>
    <xf numFmtId="49" fontId="3" fillId="0" borderId="17"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shrinkToFit="1"/>
      <protection/>
    </xf>
    <xf numFmtId="1" fontId="3" fillId="33" borderId="26" xfId="0" applyNumberFormat="1" applyFont="1" applyFill="1" applyBorder="1" applyAlignment="1" applyProtection="1">
      <alignment horizontal="center" vertical="center" shrinkToFit="1"/>
      <protection/>
    </xf>
    <xf numFmtId="0" fontId="0" fillId="0" borderId="0" xfId="0" applyBorder="1" applyAlignment="1">
      <alignment/>
    </xf>
    <xf numFmtId="49" fontId="7" fillId="0" borderId="10" xfId="0" applyNumberFormat="1" applyFont="1" applyFill="1" applyBorder="1" applyAlignment="1" applyProtection="1">
      <alignment horizontal="center" vertical="center" wrapText="1"/>
      <protection/>
    </xf>
    <xf numFmtId="49" fontId="9" fillId="0" borderId="10" xfId="0" applyNumberFormat="1" applyFont="1" applyFill="1" applyBorder="1" applyAlignment="1" applyProtection="1">
      <alignment horizontal="center" vertical="center" wrapText="1"/>
      <protection/>
    </xf>
    <xf numFmtId="1" fontId="3" fillId="0" borderId="28" xfId="0" applyNumberFormat="1" applyFont="1" applyFill="1" applyBorder="1" applyAlignment="1" applyProtection="1">
      <alignment horizontal="center" vertical="center" shrinkToFit="1"/>
      <protection/>
    </xf>
    <xf numFmtId="1" fontId="3" fillId="0" borderId="29" xfId="0" applyNumberFormat="1" applyFont="1" applyFill="1" applyBorder="1" applyAlignment="1" applyProtection="1">
      <alignment horizontal="center" vertical="center" shrinkToFit="1"/>
      <protection/>
    </xf>
    <xf numFmtId="1" fontId="7" fillId="0" borderId="30" xfId="0" applyNumberFormat="1" applyFont="1" applyFill="1" applyBorder="1" applyAlignment="1" applyProtection="1">
      <alignment horizontal="center" vertical="center" shrinkToFit="1"/>
      <protection locked="0"/>
    </xf>
    <xf numFmtId="0" fontId="85" fillId="0" borderId="17" xfId="0" applyFont="1" applyBorder="1" applyAlignment="1" applyProtection="1">
      <alignment horizontal="center"/>
      <protection/>
    </xf>
    <xf numFmtId="1" fontId="3" fillId="33" borderId="19" xfId="0" applyNumberFormat="1" applyFont="1" applyFill="1" applyBorder="1" applyAlignment="1" applyProtection="1">
      <alignment horizontal="center" vertical="center" shrinkToFit="1"/>
      <protection/>
    </xf>
    <xf numFmtId="1" fontId="8" fillId="33" borderId="18" xfId="0" applyNumberFormat="1" applyFont="1" applyFill="1" applyBorder="1" applyAlignment="1" applyProtection="1">
      <alignment horizontal="center" vertical="center" shrinkToFit="1"/>
      <protection/>
    </xf>
    <xf numFmtId="1" fontId="8" fillId="33" borderId="22" xfId="0" applyNumberFormat="1" applyFont="1" applyFill="1" applyBorder="1" applyAlignment="1" applyProtection="1">
      <alignment horizontal="center" vertical="center" shrinkToFit="1"/>
      <protection/>
    </xf>
    <xf numFmtId="1" fontId="3" fillId="33" borderId="20" xfId="0" applyNumberFormat="1" applyFont="1" applyFill="1" applyBorder="1" applyAlignment="1" applyProtection="1">
      <alignment horizontal="center" vertical="center" shrinkToFit="1"/>
      <protection/>
    </xf>
    <xf numFmtId="1" fontId="8" fillId="0" borderId="13" xfId="0" applyNumberFormat="1" applyFont="1" applyFill="1" applyBorder="1" applyAlignment="1" applyProtection="1">
      <alignment horizontal="center" vertical="center" shrinkToFit="1"/>
      <protection/>
    </xf>
    <xf numFmtId="1" fontId="8" fillId="0" borderId="14" xfId="0" applyNumberFormat="1" applyFont="1" applyFill="1" applyBorder="1" applyAlignment="1" applyProtection="1">
      <alignment horizontal="center" vertical="center" shrinkToFit="1"/>
      <protection/>
    </xf>
    <xf numFmtId="1" fontId="3" fillId="33" borderId="29" xfId="0" applyNumberFormat="1" applyFont="1" applyFill="1" applyBorder="1" applyAlignment="1" applyProtection="1">
      <alignment horizontal="center" vertical="center" shrinkToFit="1"/>
      <protection/>
    </xf>
    <xf numFmtId="1" fontId="7" fillId="34" borderId="10" xfId="0" applyNumberFormat="1" applyFont="1" applyFill="1" applyBorder="1" applyAlignment="1" applyProtection="1">
      <alignment horizontal="center" vertical="center" shrinkToFit="1"/>
      <protection locked="0"/>
    </xf>
    <xf numFmtId="1" fontId="7" fillId="34" borderId="11" xfId="0" applyNumberFormat="1" applyFont="1" applyFill="1" applyBorder="1" applyAlignment="1" applyProtection="1">
      <alignment horizontal="center" vertical="center" shrinkToFit="1"/>
      <protection locked="0"/>
    </xf>
    <xf numFmtId="1" fontId="7" fillId="34" borderId="21" xfId="0" applyNumberFormat="1" applyFont="1" applyFill="1" applyBorder="1" applyAlignment="1" applyProtection="1">
      <alignment horizontal="center" vertical="center" shrinkToFit="1"/>
      <protection locked="0"/>
    </xf>
    <xf numFmtId="49" fontId="7" fillId="34" borderId="10" xfId="0" applyNumberFormat="1" applyFont="1" applyFill="1" applyBorder="1" applyAlignment="1" applyProtection="1">
      <alignment horizontal="center" vertical="center" wrapText="1"/>
      <protection/>
    </xf>
    <xf numFmtId="1" fontId="7" fillId="34" borderId="30" xfId="0" applyNumberFormat="1" applyFont="1" applyFill="1" applyBorder="1" applyAlignment="1" applyProtection="1">
      <alignment horizontal="center" vertical="center" shrinkToFit="1"/>
      <protection/>
    </xf>
    <xf numFmtId="1" fontId="7" fillId="34" borderId="21" xfId="0" applyNumberFormat="1" applyFont="1" applyFill="1" applyBorder="1" applyAlignment="1" applyProtection="1">
      <alignment horizontal="center" vertical="center" shrinkToFit="1"/>
      <protection/>
    </xf>
    <xf numFmtId="1" fontId="7" fillId="34" borderId="10" xfId="0" applyNumberFormat="1" applyFont="1" applyFill="1" applyBorder="1" applyAlignment="1" applyProtection="1">
      <alignment horizontal="center" vertical="center" shrinkToFit="1"/>
      <protection/>
    </xf>
    <xf numFmtId="1" fontId="7" fillId="34" borderId="23" xfId="0" applyNumberFormat="1" applyFont="1" applyFill="1" applyBorder="1" applyAlignment="1" applyProtection="1">
      <alignment horizontal="center" vertical="center" shrinkToFit="1"/>
      <protection/>
    </xf>
    <xf numFmtId="1" fontId="7" fillId="34" borderId="11" xfId="0" applyNumberFormat="1" applyFont="1" applyFill="1" applyBorder="1" applyAlignment="1" applyProtection="1">
      <alignment horizontal="center" vertical="center" shrinkToFit="1"/>
      <protection/>
    </xf>
    <xf numFmtId="1" fontId="7" fillId="34" borderId="23" xfId="0" applyNumberFormat="1" applyFont="1" applyFill="1" applyBorder="1" applyAlignment="1" applyProtection="1">
      <alignment horizontal="center" vertical="center" shrinkToFit="1"/>
      <protection locked="0"/>
    </xf>
    <xf numFmtId="49" fontId="3" fillId="0" borderId="14" xfId="0" applyNumberFormat="1" applyFont="1" applyFill="1" applyBorder="1" applyAlignment="1" applyProtection="1">
      <alignment horizontal="center" vertical="center" wrapText="1"/>
      <protection/>
    </xf>
    <xf numFmtId="0" fontId="3" fillId="33" borderId="18" xfId="0" applyNumberFormat="1" applyFont="1" applyFill="1" applyBorder="1" applyAlignment="1" applyProtection="1">
      <alignment horizontal="center" vertical="center" shrinkToFit="1"/>
      <protection/>
    </xf>
    <xf numFmtId="1" fontId="3" fillId="0" borderId="13" xfId="0" applyNumberFormat="1" applyFont="1" applyFill="1" applyBorder="1" applyAlignment="1" applyProtection="1">
      <alignment horizontal="center" vertical="top" shrinkToFit="1"/>
      <protection/>
    </xf>
    <xf numFmtId="1" fontId="3" fillId="0" borderId="14" xfId="0" applyNumberFormat="1" applyFont="1" applyFill="1" applyBorder="1" applyAlignment="1" applyProtection="1">
      <alignment horizontal="center" vertical="top" shrinkToFit="1"/>
      <protection/>
    </xf>
    <xf numFmtId="1" fontId="3" fillId="0" borderId="16" xfId="0" applyNumberFormat="1" applyFont="1" applyFill="1" applyBorder="1" applyAlignment="1" applyProtection="1">
      <alignment horizontal="center" vertical="top" shrinkToFit="1"/>
      <protection/>
    </xf>
    <xf numFmtId="0" fontId="88" fillId="0" borderId="17" xfId="0" applyFont="1" applyBorder="1" applyAlignment="1" applyProtection="1">
      <alignment horizontal="center"/>
      <protection/>
    </xf>
    <xf numFmtId="1" fontId="7" fillId="34" borderId="30" xfId="0" applyNumberFormat="1" applyFont="1" applyFill="1" applyBorder="1" applyAlignment="1" applyProtection="1">
      <alignment horizontal="center" vertical="center" shrinkToFit="1"/>
      <protection locked="0"/>
    </xf>
    <xf numFmtId="1" fontId="9" fillId="0" borderId="11" xfId="0" applyNumberFormat="1" applyFont="1" applyFill="1" applyBorder="1" applyAlignment="1" applyProtection="1">
      <alignment horizontal="center" vertical="center" shrinkToFit="1"/>
      <protection locked="0"/>
    </xf>
    <xf numFmtId="1" fontId="9" fillId="0" borderId="23" xfId="0" applyNumberFormat="1" applyFont="1" applyFill="1" applyBorder="1" applyAlignment="1" applyProtection="1">
      <alignment horizontal="center" vertical="center" shrinkToFit="1"/>
      <protection locked="0"/>
    </xf>
    <xf numFmtId="1" fontId="9" fillId="0" borderId="21" xfId="0" applyNumberFormat="1" applyFont="1" applyFill="1" applyBorder="1" applyAlignment="1" applyProtection="1">
      <alignment horizontal="center" vertical="center" shrinkToFit="1"/>
      <protection locked="0"/>
    </xf>
    <xf numFmtId="1" fontId="9" fillId="0" borderId="10" xfId="0" applyNumberFormat="1" applyFont="1" applyFill="1" applyBorder="1" applyAlignment="1" applyProtection="1">
      <alignment horizontal="center" vertical="center" shrinkToFit="1"/>
      <protection locked="0"/>
    </xf>
    <xf numFmtId="0" fontId="89" fillId="0" borderId="0" xfId="0" applyFont="1" applyAlignment="1">
      <alignment/>
    </xf>
    <xf numFmtId="0" fontId="0" fillId="0" borderId="0" xfId="0" applyAlignment="1">
      <alignment/>
    </xf>
    <xf numFmtId="172" fontId="8" fillId="0" borderId="27" xfId="0" applyNumberFormat="1" applyFont="1" applyFill="1" applyBorder="1" applyAlignment="1" applyProtection="1">
      <alignment horizontal="center" vertical="center" shrinkToFit="1"/>
      <protection/>
    </xf>
    <xf numFmtId="172" fontId="8" fillId="0" borderId="26" xfId="0" applyNumberFormat="1" applyFont="1" applyFill="1" applyBorder="1" applyAlignment="1" applyProtection="1">
      <alignment horizontal="center" vertical="center" shrinkToFit="1"/>
      <protection/>
    </xf>
    <xf numFmtId="172" fontId="3" fillId="0" borderId="26" xfId="0" applyNumberFormat="1" applyFont="1" applyFill="1" applyBorder="1" applyAlignment="1" applyProtection="1">
      <alignment horizontal="center" vertical="center" shrinkToFit="1"/>
      <protection/>
    </xf>
    <xf numFmtId="172" fontId="3" fillId="0" borderId="27" xfId="0" applyNumberFormat="1" applyFont="1" applyFill="1" applyBorder="1" applyAlignment="1" applyProtection="1">
      <alignment horizontal="center" vertical="center" shrinkToFit="1"/>
      <protection/>
    </xf>
    <xf numFmtId="1" fontId="7" fillId="0" borderId="11" xfId="0" applyNumberFormat="1" applyFont="1" applyFill="1" applyBorder="1" applyAlignment="1" applyProtection="1">
      <alignment horizontal="center" vertical="center" shrinkToFit="1"/>
      <protection locked="0"/>
    </xf>
    <xf numFmtId="1" fontId="8" fillId="0" borderId="17" xfId="0" applyNumberFormat="1" applyFont="1" applyFill="1" applyBorder="1" applyAlignment="1" applyProtection="1">
      <alignment horizontal="center" vertical="center" shrinkToFit="1"/>
      <protection/>
    </xf>
    <xf numFmtId="1" fontId="3" fillId="33" borderId="13" xfId="0" applyNumberFormat="1" applyFont="1" applyFill="1" applyBorder="1" applyAlignment="1" applyProtection="1">
      <alignment horizontal="center" vertical="center" shrinkToFit="1"/>
      <protection/>
    </xf>
    <xf numFmtId="1" fontId="3" fillId="33" borderId="14" xfId="0" applyNumberFormat="1" applyFont="1" applyFill="1" applyBorder="1" applyAlignment="1" applyProtection="1">
      <alignment horizontal="center" vertical="center" shrinkToFit="1"/>
      <protection/>
    </xf>
    <xf numFmtId="0" fontId="5" fillId="0" borderId="11" xfId="0" applyNumberFormat="1" applyFont="1" applyFill="1" applyBorder="1" applyAlignment="1" applyProtection="1">
      <alignment horizontal="center" vertical="center"/>
      <protection/>
    </xf>
    <xf numFmtId="1" fontId="86" fillId="0" borderId="12" xfId="0" applyNumberFormat="1" applyFont="1" applyBorder="1" applyAlignment="1">
      <alignment horizontal="center"/>
    </xf>
    <xf numFmtId="1" fontId="86" fillId="0" borderId="15" xfId="0" applyNumberFormat="1" applyFont="1" applyBorder="1" applyAlignment="1">
      <alignment horizontal="center"/>
    </xf>
    <xf numFmtId="1" fontId="86" fillId="0" borderId="18" xfId="0" applyNumberFormat="1" applyFont="1" applyBorder="1" applyAlignment="1">
      <alignment horizontal="center"/>
    </xf>
    <xf numFmtId="0" fontId="0" fillId="35" borderId="0" xfId="0" applyFill="1" applyAlignment="1">
      <alignment/>
    </xf>
    <xf numFmtId="1" fontId="85" fillId="0" borderId="0" xfId="0" applyNumberFormat="1" applyFont="1" applyAlignment="1" applyProtection="1">
      <alignment/>
      <protection/>
    </xf>
    <xf numFmtId="1" fontId="86" fillId="33" borderId="12" xfId="0" applyNumberFormat="1" applyFont="1" applyFill="1" applyBorder="1" applyAlignment="1">
      <alignment horizontal="center"/>
    </xf>
    <xf numFmtId="1" fontId="86" fillId="33" borderId="15" xfId="0" applyNumberFormat="1" applyFont="1" applyFill="1" applyBorder="1" applyAlignment="1">
      <alignment horizontal="center"/>
    </xf>
    <xf numFmtId="1" fontId="86" fillId="33" borderId="18" xfId="0" applyNumberFormat="1" applyFont="1" applyFill="1" applyBorder="1" applyAlignment="1">
      <alignment horizontal="center"/>
    </xf>
    <xf numFmtId="1" fontId="7" fillId="33" borderId="21" xfId="0" applyNumberFormat="1" applyFont="1" applyFill="1" applyBorder="1" applyAlignment="1" applyProtection="1">
      <alignment horizontal="center" vertical="center" shrinkToFit="1"/>
      <protection locked="0"/>
    </xf>
    <xf numFmtId="0" fontId="3" fillId="33" borderId="12" xfId="0" applyNumberFormat="1" applyFont="1" applyFill="1" applyBorder="1" applyAlignment="1" applyProtection="1">
      <alignment horizontal="center" vertical="center" shrinkToFit="1"/>
      <protection/>
    </xf>
    <xf numFmtId="1" fontId="9" fillId="33" borderId="21" xfId="0" applyNumberFormat="1" applyFont="1" applyFill="1" applyBorder="1" applyAlignment="1" applyProtection="1">
      <alignment horizontal="center" vertical="center" shrinkToFit="1"/>
      <protection locked="0"/>
    </xf>
    <xf numFmtId="0" fontId="59" fillId="0" borderId="0" xfId="0" applyFont="1" applyAlignment="1">
      <alignment/>
    </xf>
    <xf numFmtId="49" fontId="11" fillId="0" borderId="31" xfId="0" applyNumberFormat="1" applyFont="1" applyBorder="1" applyAlignment="1" applyProtection="1">
      <alignment horizontal="center" vertical="center" wrapText="1"/>
      <protection/>
    </xf>
    <xf numFmtId="1" fontId="3" fillId="0" borderId="16" xfId="0" applyNumberFormat="1" applyFont="1" applyFill="1" applyBorder="1" applyAlignment="1" applyProtection="1">
      <alignment vertical="center" shrinkToFit="1"/>
      <protection/>
    </xf>
    <xf numFmtId="1" fontId="8" fillId="0" borderId="16" xfId="0" applyNumberFormat="1" applyFont="1" applyFill="1" applyBorder="1" applyAlignment="1" applyProtection="1">
      <alignment vertical="center" shrinkToFit="1"/>
      <protection/>
    </xf>
    <xf numFmtId="1" fontId="8" fillId="34" borderId="21" xfId="0" applyNumberFormat="1" applyFont="1" applyFill="1" applyBorder="1" applyAlignment="1" applyProtection="1">
      <alignment horizontal="center" vertical="center" shrinkToFit="1"/>
      <protection/>
    </xf>
    <xf numFmtId="0" fontId="8" fillId="34" borderId="21" xfId="0" applyNumberFormat="1" applyFont="1" applyFill="1" applyBorder="1" applyAlignment="1" applyProtection="1">
      <alignment horizontal="center" vertical="center" shrinkToFit="1"/>
      <protection/>
    </xf>
    <xf numFmtId="1" fontId="8" fillId="34" borderId="11" xfId="0" applyNumberFormat="1" applyFont="1" applyFill="1" applyBorder="1" applyAlignment="1" applyProtection="1">
      <alignment horizontal="center" vertical="center" shrinkToFit="1"/>
      <protection/>
    </xf>
    <xf numFmtId="1" fontId="8" fillId="34" borderId="10" xfId="0" applyNumberFormat="1" applyFont="1" applyFill="1" applyBorder="1" applyAlignment="1" applyProtection="1">
      <alignment horizontal="center" vertical="center" shrinkToFit="1"/>
      <protection/>
    </xf>
    <xf numFmtId="1" fontId="86" fillId="0" borderId="15" xfId="0" applyNumberFormat="1" applyFont="1" applyBorder="1" applyAlignment="1">
      <alignment horizontal="center" vertical="center"/>
    </xf>
    <xf numFmtId="1" fontId="86" fillId="0" borderId="26" xfId="0" applyNumberFormat="1" applyFont="1" applyBorder="1" applyAlignment="1">
      <alignment horizontal="center" vertical="center"/>
    </xf>
    <xf numFmtId="1" fontId="86" fillId="0" borderId="16" xfId="0" applyNumberFormat="1" applyFont="1" applyBorder="1" applyAlignment="1">
      <alignment horizontal="center" vertical="center"/>
    </xf>
    <xf numFmtId="1" fontId="86" fillId="0" borderId="17" xfId="0" applyNumberFormat="1" applyFont="1" applyBorder="1" applyAlignment="1">
      <alignment horizontal="center" vertical="center"/>
    </xf>
    <xf numFmtId="1" fontId="9" fillId="0" borderId="30" xfId="0" applyNumberFormat="1" applyFont="1" applyFill="1" applyBorder="1" applyAlignment="1" applyProtection="1">
      <alignment horizontal="center" vertical="center" shrinkToFit="1"/>
      <protection locked="0"/>
    </xf>
    <xf numFmtId="1" fontId="8" fillId="33" borderId="29" xfId="0" applyNumberFormat="1" applyFont="1" applyFill="1" applyBorder="1" applyAlignment="1" applyProtection="1">
      <alignment horizontal="center" vertical="center" shrinkToFit="1"/>
      <protection/>
    </xf>
    <xf numFmtId="0" fontId="59" fillId="33" borderId="17" xfId="0" applyFont="1" applyFill="1" applyBorder="1" applyAlignment="1" applyProtection="1">
      <alignment/>
      <protection/>
    </xf>
    <xf numFmtId="49" fontId="3" fillId="33" borderId="17" xfId="0" applyNumberFormat="1"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shrinkToFit="1"/>
      <protection/>
    </xf>
    <xf numFmtId="1" fontId="3" fillId="0" borderId="32" xfId="0" applyNumberFormat="1" applyFont="1" applyFill="1" applyBorder="1" applyAlignment="1" applyProtection="1">
      <alignment horizontal="center" vertical="center" shrinkToFit="1"/>
      <protection/>
    </xf>
    <xf numFmtId="1" fontId="3" fillId="33" borderId="18" xfId="0" applyNumberFormat="1" applyFont="1" applyFill="1" applyBorder="1" applyAlignment="1" applyProtection="1">
      <alignment horizontal="center" vertical="center" shrinkToFit="1"/>
      <protection/>
    </xf>
    <xf numFmtId="1" fontId="3" fillId="33" borderId="12" xfId="0" applyNumberFormat="1" applyFont="1" applyFill="1" applyBorder="1" applyAlignment="1" applyProtection="1">
      <alignment horizontal="center" vertical="center" shrinkToFit="1"/>
      <protection/>
    </xf>
    <xf numFmtId="49" fontId="3" fillId="0" borderId="15" xfId="0" applyNumberFormat="1" applyFont="1" applyFill="1" applyBorder="1" applyAlignment="1" applyProtection="1">
      <alignment horizontal="center" vertical="center" wrapText="1"/>
      <protection/>
    </xf>
    <xf numFmtId="1" fontId="3" fillId="33" borderId="15" xfId="0" applyNumberFormat="1" applyFont="1" applyFill="1" applyBorder="1" applyAlignment="1" applyProtection="1">
      <alignment horizontal="center" vertical="center" shrinkToFit="1"/>
      <protection/>
    </xf>
    <xf numFmtId="0" fontId="24" fillId="0" borderId="0" xfId="53" applyFont="1" applyAlignment="1">
      <alignment horizontal="right"/>
      <protection/>
    </xf>
    <xf numFmtId="0" fontId="84" fillId="0" borderId="0" xfId="0" applyFont="1" applyAlignment="1">
      <alignment/>
    </xf>
    <xf numFmtId="0" fontId="87" fillId="0" borderId="0" xfId="0" applyFont="1" applyAlignment="1">
      <alignment/>
    </xf>
    <xf numFmtId="49" fontId="9" fillId="0" borderId="15" xfId="0" applyNumberFormat="1" applyFont="1" applyFill="1" applyBorder="1" applyAlignment="1" applyProtection="1">
      <alignment horizontal="left" vertical="center" wrapText="1"/>
      <protection/>
    </xf>
    <xf numFmtId="49" fontId="9" fillId="0" borderId="15" xfId="0" applyNumberFormat="1" applyFont="1" applyFill="1" applyBorder="1" applyAlignment="1" applyProtection="1">
      <alignment horizontal="center" vertical="center" wrapText="1"/>
      <protection/>
    </xf>
    <xf numFmtId="1" fontId="9" fillId="0" borderId="15" xfId="0" applyNumberFormat="1" applyFont="1" applyFill="1" applyBorder="1" applyAlignment="1" applyProtection="1">
      <alignment horizontal="center" vertical="center" shrinkToFit="1"/>
      <protection/>
    </xf>
    <xf numFmtId="1" fontId="9" fillId="33" borderId="15" xfId="0" applyNumberFormat="1" applyFont="1" applyFill="1" applyBorder="1" applyAlignment="1" applyProtection="1">
      <alignment horizontal="center" vertical="center" shrinkToFit="1"/>
      <protection/>
    </xf>
    <xf numFmtId="49" fontId="3" fillId="0" borderId="15" xfId="0" applyNumberFormat="1" applyFont="1" applyFill="1" applyBorder="1" applyAlignment="1" applyProtection="1">
      <alignment horizontal="left" vertical="center" wrapText="1"/>
      <protection/>
    </xf>
    <xf numFmtId="172" fontId="8" fillId="0" borderId="15" xfId="0" applyNumberFormat="1" applyFont="1" applyFill="1" applyBorder="1" applyAlignment="1" applyProtection="1">
      <alignment horizontal="center" vertical="center" shrinkToFit="1"/>
      <protection/>
    </xf>
    <xf numFmtId="172" fontId="3" fillId="0" borderId="15" xfId="0" applyNumberFormat="1" applyFont="1" applyFill="1" applyBorder="1" applyAlignment="1" applyProtection="1">
      <alignment horizontal="center" vertical="center" shrinkToFit="1"/>
      <protection/>
    </xf>
    <xf numFmtId="49" fontId="32" fillId="0" borderId="15" xfId="0" applyNumberFormat="1" applyFont="1" applyFill="1" applyBorder="1" applyAlignment="1" applyProtection="1">
      <alignment horizontal="left" vertical="center" wrapText="1"/>
      <protection/>
    </xf>
    <xf numFmtId="49" fontId="32" fillId="0" borderId="15" xfId="0" applyNumberFormat="1" applyFont="1" applyFill="1" applyBorder="1" applyAlignment="1" applyProtection="1">
      <alignment horizontal="center" wrapText="1"/>
      <protection/>
    </xf>
    <xf numFmtId="49" fontId="24" fillId="0" borderId="15" xfId="0" applyNumberFormat="1" applyFont="1" applyFill="1" applyBorder="1" applyAlignment="1" applyProtection="1">
      <alignment horizontal="center" vertical="center" wrapText="1"/>
      <protection/>
    </xf>
    <xf numFmtId="0" fontId="86" fillId="0" borderId="15" xfId="0" applyFont="1" applyBorder="1" applyAlignment="1">
      <alignment/>
    </xf>
    <xf numFmtId="49" fontId="11" fillId="0" borderId="15" xfId="0" applyNumberFormat="1" applyFont="1" applyFill="1" applyBorder="1" applyAlignment="1" applyProtection="1">
      <alignment horizontal="center" vertical="center" wrapText="1"/>
      <protection/>
    </xf>
    <xf numFmtId="49" fontId="3" fillId="33" borderId="15" xfId="0" applyNumberFormat="1" applyFont="1" applyFill="1" applyBorder="1" applyAlignment="1" applyProtection="1">
      <alignment horizontal="center" vertical="center" wrapText="1"/>
      <protection/>
    </xf>
    <xf numFmtId="172" fontId="3" fillId="33" borderId="15" xfId="0" applyNumberFormat="1" applyFont="1" applyFill="1" applyBorder="1" applyAlignment="1" applyProtection="1">
      <alignment horizontal="center" vertical="center" shrinkToFit="1"/>
      <protection/>
    </xf>
    <xf numFmtId="49" fontId="35" fillId="0" borderId="15" xfId="0" applyNumberFormat="1" applyFont="1" applyFill="1" applyBorder="1" applyAlignment="1" applyProtection="1">
      <alignment horizontal="left" vertical="center" wrapText="1"/>
      <protection/>
    </xf>
    <xf numFmtId="49" fontId="35" fillId="0" borderId="15" xfId="0" applyNumberFormat="1" applyFont="1" applyFill="1" applyBorder="1" applyAlignment="1" applyProtection="1">
      <alignment horizontal="center" vertical="center" wrapText="1"/>
      <protection/>
    </xf>
    <xf numFmtId="0" fontId="85" fillId="0" borderId="15" xfId="0" applyFont="1" applyBorder="1" applyAlignment="1">
      <alignment/>
    </xf>
    <xf numFmtId="0" fontId="85" fillId="0" borderId="15" xfId="0" applyFont="1" applyBorder="1" applyAlignment="1" applyProtection="1">
      <alignment horizontal="center"/>
      <protection/>
    </xf>
    <xf numFmtId="49" fontId="8" fillId="33" borderId="15" xfId="0" applyNumberFormat="1" applyFont="1" applyFill="1" applyBorder="1" applyAlignment="1" applyProtection="1">
      <alignment horizontal="left" vertical="center" wrapText="1"/>
      <protection/>
    </xf>
    <xf numFmtId="49" fontId="8" fillId="33" borderId="15" xfId="0" applyNumberFormat="1" applyFont="1" applyFill="1" applyBorder="1" applyAlignment="1" applyProtection="1">
      <alignment horizontal="center" vertical="center" wrapText="1"/>
      <protection/>
    </xf>
    <xf numFmtId="1" fontId="8" fillId="33" borderId="15" xfId="0" applyNumberFormat="1" applyFont="1" applyFill="1" applyBorder="1" applyAlignment="1" applyProtection="1">
      <alignment horizontal="center" vertical="center" shrinkToFit="1"/>
      <protection locked="0"/>
    </xf>
    <xf numFmtId="49" fontId="3" fillId="0" borderId="18" xfId="0" applyNumberFormat="1" applyFont="1" applyFill="1" applyBorder="1" applyAlignment="1" applyProtection="1">
      <alignment horizontal="left" vertical="center" wrapText="1"/>
      <protection/>
    </xf>
    <xf numFmtId="49" fontId="3" fillId="0" borderId="18" xfId="0" applyNumberFormat="1" applyFont="1" applyFill="1" applyBorder="1" applyAlignment="1" applyProtection="1">
      <alignment horizontal="center" vertical="center" wrapText="1"/>
      <protection/>
    </xf>
    <xf numFmtId="172" fontId="3" fillId="0" borderId="18" xfId="0" applyNumberFormat="1" applyFont="1" applyFill="1" applyBorder="1" applyAlignment="1" applyProtection="1">
      <alignment horizontal="center" vertical="center" shrinkToFit="1"/>
      <protection/>
    </xf>
    <xf numFmtId="0" fontId="90" fillId="34" borderId="0" xfId="0" applyFont="1" applyFill="1" applyBorder="1" applyAlignment="1">
      <alignment/>
    </xf>
    <xf numFmtId="0" fontId="89" fillId="0" borderId="0" xfId="0" applyFont="1" applyBorder="1" applyAlignment="1">
      <alignment/>
    </xf>
    <xf numFmtId="0" fontId="85" fillId="0" borderId="18" xfId="0" applyFont="1" applyBorder="1" applyAlignment="1" applyProtection="1">
      <alignment horizontal="center"/>
      <protection/>
    </xf>
    <xf numFmtId="0" fontId="91" fillId="34" borderId="0" xfId="0" applyFont="1" applyFill="1" applyBorder="1" applyAlignment="1">
      <alignment/>
    </xf>
    <xf numFmtId="49" fontId="3" fillId="0" borderId="31" xfId="0" applyNumberFormat="1" applyFont="1" applyFill="1" applyBorder="1" applyAlignment="1" applyProtection="1">
      <alignment horizontal="center" vertical="center" textRotation="90" wrapText="1"/>
      <protection/>
    </xf>
    <xf numFmtId="49" fontId="6" fillId="0" borderId="21"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49" fontId="6" fillId="33" borderId="21" xfId="0" applyNumberFormat="1" applyFont="1" applyFill="1" applyBorder="1" applyAlignment="1" applyProtection="1">
      <alignment horizontal="center" vertical="center"/>
      <protection/>
    </xf>
    <xf numFmtId="0" fontId="5" fillId="0" borderId="30" xfId="0" applyNumberFormat="1" applyFont="1" applyFill="1" applyBorder="1" applyAlignment="1" applyProtection="1">
      <alignment horizontal="center" vertical="center"/>
      <protection/>
    </xf>
    <xf numFmtId="49" fontId="9" fillId="0" borderId="12" xfId="0" applyNumberFormat="1" applyFont="1" applyFill="1" applyBorder="1" applyAlignment="1" applyProtection="1">
      <alignment horizontal="left" vertical="center" wrapText="1"/>
      <protection/>
    </xf>
    <xf numFmtId="1" fontId="9" fillId="0" borderId="12" xfId="0" applyNumberFormat="1" applyFont="1" applyFill="1" applyBorder="1" applyAlignment="1" applyProtection="1">
      <alignment horizontal="center" vertical="center" shrinkToFit="1"/>
      <protection/>
    </xf>
    <xf numFmtId="1" fontId="9" fillId="33" borderId="12" xfId="0" applyNumberFormat="1" applyFont="1" applyFill="1" applyBorder="1" applyAlignment="1" applyProtection="1">
      <alignment horizontal="center" vertical="center" shrinkToFit="1"/>
      <protection/>
    </xf>
    <xf numFmtId="0" fontId="7" fillId="34" borderId="11" xfId="0" applyNumberFormat="1" applyFont="1" applyFill="1" applyBorder="1" applyAlignment="1" applyProtection="1">
      <alignment horizontal="center" vertical="center" wrapText="1" shrinkToFit="1"/>
      <protection/>
    </xf>
    <xf numFmtId="49" fontId="7" fillId="34" borderId="21" xfId="0" applyNumberFormat="1" applyFont="1" applyFill="1" applyBorder="1" applyAlignment="1" applyProtection="1">
      <alignment horizontal="left" vertical="center" wrapText="1"/>
      <protection/>
    </xf>
    <xf numFmtId="49" fontId="7" fillId="34" borderId="21" xfId="0" applyNumberFormat="1" applyFont="1" applyFill="1" applyBorder="1" applyAlignment="1" applyProtection="1">
      <alignment horizontal="center" vertical="center" wrapText="1"/>
      <protection/>
    </xf>
    <xf numFmtId="49" fontId="3" fillId="0" borderId="12" xfId="0" applyNumberFormat="1" applyFont="1" applyFill="1" applyBorder="1" applyAlignment="1" applyProtection="1">
      <alignment horizontal="left" vertical="center" wrapText="1"/>
      <protection/>
    </xf>
    <xf numFmtId="49" fontId="3" fillId="0" borderId="12" xfId="0" applyNumberFormat="1" applyFont="1" applyFill="1" applyBorder="1" applyAlignment="1" applyProtection="1">
      <alignment horizontal="center" vertical="center" wrapText="1"/>
      <protection/>
    </xf>
    <xf numFmtId="172" fontId="8" fillId="0" borderId="12" xfId="0" applyNumberFormat="1" applyFont="1" applyFill="1" applyBorder="1" applyAlignment="1" applyProtection="1">
      <alignment horizontal="center" vertical="center" shrinkToFit="1"/>
      <protection/>
    </xf>
    <xf numFmtId="0" fontId="8" fillId="34" borderId="11" xfId="0" applyNumberFormat="1" applyFont="1" applyFill="1" applyBorder="1" applyAlignment="1" applyProtection="1">
      <alignment horizontal="center" vertical="center" wrapText="1" shrinkToFit="1"/>
      <protection/>
    </xf>
    <xf numFmtId="0" fontId="86" fillId="0" borderId="18" xfId="0" applyFont="1" applyBorder="1" applyAlignment="1">
      <alignment/>
    </xf>
    <xf numFmtId="172" fontId="3" fillId="0" borderId="12" xfId="0" applyNumberFormat="1" applyFont="1" applyFill="1" applyBorder="1" applyAlignment="1" applyProtection="1">
      <alignment horizontal="center" vertical="center" shrinkToFit="1"/>
      <protection/>
    </xf>
    <xf numFmtId="49" fontId="3" fillId="33" borderId="18" xfId="0" applyNumberFormat="1" applyFont="1" applyFill="1" applyBorder="1" applyAlignment="1" applyProtection="1">
      <alignment horizontal="center" vertical="center" wrapText="1"/>
      <protection/>
    </xf>
    <xf numFmtId="172" fontId="3" fillId="33" borderId="18" xfId="0" applyNumberFormat="1" applyFont="1" applyFill="1" applyBorder="1" applyAlignment="1" applyProtection="1">
      <alignment horizontal="center" vertical="center" shrinkToFit="1"/>
      <protection/>
    </xf>
    <xf numFmtId="49" fontId="35" fillId="0" borderId="12" xfId="0" applyNumberFormat="1" applyFont="1" applyFill="1" applyBorder="1" applyAlignment="1" applyProtection="1">
      <alignment horizontal="left" vertical="center" wrapText="1"/>
      <protection/>
    </xf>
    <xf numFmtId="49" fontId="35" fillId="33" borderId="12" xfId="0" applyNumberFormat="1" applyFont="1" applyFill="1" applyBorder="1" applyAlignment="1" applyProtection="1">
      <alignment horizontal="center" vertical="center" wrapText="1"/>
      <protection/>
    </xf>
    <xf numFmtId="1" fontId="35" fillId="33" borderId="12" xfId="0" applyNumberFormat="1" applyFont="1" applyFill="1" applyBorder="1" applyAlignment="1" applyProtection="1">
      <alignment horizontal="center" vertical="center" shrinkToFit="1"/>
      <protection/>
    </xf>
    <xf numFmtId="49" fontId="8" fillId="34" borderId="21" xfId="0" applyNumberFormat="1" applyFont="1" applyFill="1" applyBorder="1" applyAlignment="1" applyProtection="1">
      <alignment horizontal="left" vertical="center" wrapText="1"/>
      <protection/>
    </xf>
    <xf numFmtId="0" fontId="9" fillId="0" borderId="11" xfId="0" applyNumberFormat="1" applyFont="1" applyFill="1" applyBorder="1" applyAlignment="1" applyProtection="1">
      <alignment horizontal="center" vertical="center" wrapText="1" shrinkToFit="1"/>
      <protection/>
    </xf>
    <xf numFmtId="49" fontId="9" fillId="0" borderId="21" xfId="0" applyNumberFormat="1" applyFont="1" applyFill="1" applyBorder="1" applyAlignment="1" applyProtection="1">
      <alignment horizontal="left" vertical="center" wrapText="1"/>
      <protection/>
    </xf>
    <xf numFmtId="1" fontId="33" fillId="0" borderId="21" xfId="0" applyNumberFormat="1" applyFont="1" applyFill="1" applyBorder="1" applyAlignment="1" applyProtection="1">
      <alignment horizontal="center" vertical="center" shrinkToFit="1"/>
      <protection locked="0"/>
    </xf>
    <xf numFmtId="1" fontId="3" fillId="0" borderId="18" xfId="0" applyNumberFormat="1" applyFont="1" applyFill="1" applyBorder="1" applyAlignment="1" applyProtection="1">
      <alignment horizontal="center" vertical="center" shrinkToFit="1"/>
      <protection locked="0"/>
    </xf>
    <xf numFmtId="49" fontId="34" fillId="0" borderId="21" xfId="0" applyNumberFormat="1" applyFont="1" applyFill="1" applyBorder="1" applyAlignment="1" applyProtection="1">
      <alignment horizontal="left" vertical="center" wrapText="1"/>
      <protection/>
    </xf>
    <xf numFmtId="1" fontId="33" fillId="33" borderId="21" xfId="0" applyNumberFormat="1" applyFont="1" applyFill="1" applyBorder="1" applyAlignment="1" applyProtection="1">
      <alignment horizontal="center" vertical="center" shrinkToFit="1"/>
      <protection locked="0"/>
    </xf>
    <xf numFmtId="49" fontId="3" fillId="33" borderId="12" xfId="0" applyNumberFormat="1" applyFont="1" applyFill="1" applyBorder="1" applyAlignment="1" applyProtection="1">
      <alignment horizontal="left" vertical="center" wrapText="1"/>
      <protection/>
    </xf>
    <xf numFmtId="49" fontId="8" fillId="34" borderId="21" xfId="0" applyNumberFormat="1" applyFont="1" applyFill="1" applyBorder="1" applyAlignment="1" applyProtection="1">
      <alignment horizontal="center" vertical="center" wrapText="1"/>
      <protection/>
    </xf>
    <xf numFmtId="172" fontId="8" fillId="34" borderId="21" xfId="0" applyNumberFormat="1" applyFont="1" applyFill="1" applyBorder="1" applyAlignment="1" applyProtection="1">
      <alignment horizontal="center" vertical="center" shrinkToFit="1"/>
      <protection/>
    </xf>
    <xf numFmtId="49" fontId="8" fillId="33" borderId="18" xfId="0" applyNumberFormat="1" applyFont="1" applyFill="1" applyBorder="1" applyAlignment="1" applyProtection="1">
      <alignment horizontal="left" vertical="center" wrapText="1"/>
      <protection/>
    </xf>
    <xf numFmtId="0" fontId="7" fillId="0" borderId="11" xfId="0" applyNumberFormat="1" applyFont="1" applyFill="1" applyBorder="1" applyAlignment="1" applyProtection="1">
      <alignment horizontal="center" vertical="center" wrapText="1" shrinkToFit="1"/>
      <protection/>
    </xf>
    <xf numFmtId="49" fontId="7" fillId="0" borderId="21" xfId="0" applyNumberFormat="1" applyFont="1" applyFill="1" applyBorder="1" applyAlignment="1" applyProtection="1">
      <alignment horizontal="left" vertical="center" wrapText="1"/>
      <protection/>
    </xf>
    <xf numFmtId="49" fontId="3" fillId="0" borderId="25" xfId="0" applyNumberFormat="1" applyFont="1" applyFill="1" applyBorder="1" applyAlignment="1" applyProtection="1">
      <alignment horizontal="center" vertical="center" textRotation="90" wrapText="1"/>
      <protection/>
    </xf>
    <xf numFmtId="0" fontId="9" fillId="0" borderId="13" xfId="0" applyNumberFormat="1" applyFont="1" applyFill="1" applyBorder="1" applyAlignment="1" applyProtection="1">
      <alignment horizontal="center" vertical="center" wrapText="1" shrinkToFit="1"/>
      <protection/>
    </xf>
    <xf numFmtId="49" fontId="9" fillId="0" borderId="14" xfId="0" applyNumberFormat="1" applyFont="1" applyFill="1" applyBorder="1" applyAlignment="1" applyProtection="1">
      <alignment horizontal="center" vertical="center" wrapText="1"/>
      <protection/>
    </xf>
    <xf numFmtId="0" fontId="9" fillId="0" borderId="16" xfId="0" applyNumberFormat="1" applyFont="1" applyFill="1" applyBorder="1" applyAlignment="1" applyProtection="1">
      <alignment horizontal="center" vertical="center" wrapText="1" shrinkToFit="1"/>
      <protection/>
    </xf>
    <xf numFmtId="49" fontId="9" fillId="0" borderId="17"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shrinkToFit="1"/>
      <protection/>
    </xf>
    <xf numFmtId="0" fontId="3" fillId="0" borderId="13" xfId="0" applyNumberFormat="1" applyFont="1" applyFill="1" applyBorder="1" applyAlignment="1" applyProtection="1">
      <alignment horizontal="center" vertical="center" wrapText="1" shrinkToFit="1"/>
      <protection/>
    </xf>
    <xf numFmtId="0" fontId="0" fillId="0" borderId="14" xfId="0" applyBorder="1" applyAlignment="1" applyProtection="1">
      <alignment/>
      <protection/>
    </xf>
    <xf numFmtId="0" fontId="0" fillId="0" borderId="20" xfId="0" applyBorder="1" applyAlignment="1" applyProtection="1">
      <alignment/>
      <protection/>
    </xf>
    <xf numFmtId="0" fontId="86" fillId="0" borderId="14" xfId="0" applyFont="1" applyBorder="1" applyAlignment="1" applyProtection="1">
      <alignment horizontal="center"/>
      <protection/>
    </xf>
    <xf numFmtId="0" fontId="92" fillId="0" borderId="20" xfId="0" applyFont="1" applyBorder="1" applyAlignment="1" applyProtection="1">
      <alignment/>
      <protection/>
    </xf>
    <xf numFmtId="0" fontId="86" fillId="0" borderId="17" xfId="0" applyFont="1" applyBorder="1" applyAlignment="1" applyProtection="1">
      <alignment horizontal="center"/>
      <protection/>
    </xf>
    <xf numFmtId="0" fontId="3" fillId="33" borderId="16" xfId="0" applyNumberFormat="1" applyFont="1" applyFill="1" applyBorder="1" applyAlignment="1" applyProtection="1">
      <alignment horizontal="center" vertical="center" wrapText="1" shrinkToFit="1"/>
      <protection/>
    </xf>
    <xf numFmtId="0" fontId="3" fillId="33" borderId="19" xfId="0" applyNumberFormat="1" applyFont="1" applyFill="1" applyBorder="1" applyAlignment="1" applyProtection="1">
      <alignment horizontal="center" vertical="center" wrapText="1" shrinkToFit="1"/>
      <protection/>
    </xf>
    <xf numFmtId="49" fontId="3" fillId="33" borderId="20" xfId="0" applyNumberFormat="1" applyFont="1" applyFill="1" applyBorder="1" applyAlignment="1" applyProtection="1">
      <alignment horizontal="center" vertical="center" wrapText="1"/>
      <protection/>
    </xf>
    <xf numFmtId="0" fontId="35" fillId="33" borderId="13" xfId="0" applyNumberFormat="1" applyFont="1" applyFill="1" applyBorder="1" applyAlignment="1" applyProtection="1">
      <alignment horizontal="center" vertical="center" wrapText="1" shrinkToFit="1"/>
      <protection/>
    </xf>
    <xf numFmtId="49" fontId="35" fillId="33" borderId="14" xfId="0" applyNumberFormat="1" applyFont="1" applyFill="1" applyBorder="1" applyAlignment="1" applyProtection="1">
      <alignment horizontal="center" vertical="center" wrapText="1"/>
      <protection/>
    </xf>
    <xf numFmtId="0" fontId="35" fillId="0" borderId="16" xfId="0" applyNumberFormat="1" applyFont="1" applyFill="1" applyBorder="1" applyAlignment="1" applyProtection="1">
      <alignment horizontal="center" vertical="center" wrapText="1" shrinkToFit="1"/>
      <protection/>
    </xf>
    <xf numFmtId="49" fontId="35" fillId="0" borderId="17" xfId="0" applyNumberFormat="1" applyFont="1" applyFill="1" applyBorder="1" applyAlignment="1" applyProtection="1">
      <alignment horizontal="center" vertical="center" wrapText="1"/>
      <protection/>
    </xf>
    <xf numFmtId="0" fontId="86" fillId="33" borderId="20" xfId="0" applyFont="1" applyFill="1" applyBorder="1" applyAlignment="1" applyProtection="1">
      <alignment horizontal="center"/>
      <protection/>
    </xf>
    <xf numFmtId="0" fontId="11" fillId="0" borderId="13" xfId="0" applyNumberFormat="1" applyFont="1" applyFill="1" applyBorder="1" applyAlignment="1" applyProtection="1">
      <alignment horizontal="center" vertical="center" wrapText="1" shrinkToFit="1"/>
      <protection/>
    </xf>
    <xf numFmtId="0" fontId="11" fillId="0" borderId="16" xfId="0" applyNumberFormat="1" applyFont="1" applyFill="1" applyBorder="1" applyAlignment="1" applyProtection="1">
      <alignment horizontal="center" vertical="center" wrapText="1" shrinkToFit="1"/>
      <protection/>
    </xf>
    <xf numFmtId="0" fontId="85" fillId="0" borderId="20" xfId="0" applyFont="1" applyBorder="1" applyAlignment="1" applyProtection="1">
      <alignment horizontal="center"/>
      <protection/>
    </xf>
    <xf numFmtId="49" fontId="3" fillId="0" borderId="20" xfId="0" applyNumberFormat="1" applyFont="1" applyFill="1" applyBorder="1" applyAlignment="1" applyProtection="1">
      <alignment horizontal="center" vertical="center" wrapText="1"/>
      <protection/>
    </xf>
    <xf numFmtId="49" fontId="8" fillId="34" borderId="10" xfId="0" applyNumberFormat="1" applyFont="1" applyFill="1" applyBorder="1" applyAlignment="1" applyProtection="1">
      <alignment horizontal="center" vertical="center" wrapText="1"/>
      <protection/>
    </xf>
    <xf numFmtId="49" fontId="8" fillId="33" borderId="17" xfId="0" applyNumberFormat="1" applyFont="1" applyFill="1" applyBorder="1" applyAlignment="1" applyProtection="1">
      <alignment horizontal="center" vertical="center" wrapText="1"/>
      <protection/>
    </xf>
    <xf numFmtId="49" fontId="8" fillId="33" borderId="20" xfId="0" applyNumberFormat="1" applyFont="1" applyFill="1" applyBorder="1" applyAlignment="1" applyProtection="1">
      <alignment horizontal="center" vertical="center" wrapText="1"/>
      <protection/>
    </xf>
    <xf numFmtId="1" fontId="9" fillId="0" borderId="13" xfId="0" applyNumberFormat="1" applyFont="1" applyFill="1" applyBorder="1" applyAlignment="1" applyProtection="1">
      <alignment horizontal="center" vertical="center" shrinkToFit="1"/>
      <protection/>
    </xf>
    <xf numFmtId="1" fontId="9" fillId="0" borderId="14" xfId="0" applyNumberFormat="1" applyFont="1" applyFill="1" applyBorder="1" applyAlignment="1" applyProtection="1">
      <alignment horizontal="center" vertical="center" shrinkToFit="1"/>
      <protection/>
    </xf>
    <xf numFmtId="1" fontId="9" fillId="0" borderId="16" xfId="0" applyNumberFormat="1" applyFont="1" applyFill="1" applyBorder="1" applyAlignment="1" applyProtection="1">
      <alignment horizontal="center" vertical="center" shrinkToFit="1"/>
      <protection/>
    </xf>
    <xf numFmtId="1" fontId="9" fillId="0" borderId="17" xfId="0" applyNumberFormat="1" applyFont="1" applyFill="1" applyBorder="1" applyAlignment="1" applyProtection="1">
      <alignment horizontal="center" vertical="center" shrinkToFit="1"/>
      <protection/>
    </xf>
    <xf numFmtId="1" fontId="20" fillId="0" borderId="13" xfId="0" applyNumberFormat="1" applyFont="1" applyFill="1" applyBorder="1" applyAlignment="1" applyProtection="1">
      <alignment horizontal="center" vertical="center" shrinkToFit="1"/>
      <protection locked="0"/>
    </xf>
    <xf numFmtId="1" fontId="20" fillId="0" borderId="16" xfId="0" applyNumberFormat="1" applyFont="1" applyFill="1" applyBorder="1" applyAlignment="1" applyProtection="1">
      <alignment horizontal="center" vertical="center" shrinkToFit="1"/>
      <protection locked="0"/>
    </xf>
    <xf numFmtId="1" fontId="20" fillId="0" borderId="19" xfId="0" applyNumberFormat="1" applyFont="1" applyFill="1" applyBorder="1" applyAlignment="1" applyProtection="1">
      <alignment horizontal="center" vertical="center" shrinkToFit="1"/>
      <protection locked="0"/>
    </xf>
    <xf numFmtId="1" fontId="36" fillId="0" borderId="13" xfId="0" applyNumberFormat="1" applyFont="1" applyFill="1" applyBorder="1" applyAlignment="1" applyProtection="1">
      <alignment horizontal="center" vertical="center" shrinkToFit="1"/>
      <protection locked="0"/>
    </xf>
    <xf numFmtId="1" fontId="35" fillId="33" borderId="14" xfId="0" applyNumberFormat="1" applyFont="1" applyFill="1" applyBorder="1" applyAlignment="1" applyProtection="1">
      <alignment horizontal="center" vertical="center" shrinkToFit="1"/>
      <protection/>
    </xf>
    <xf numFmtId="1" fontId="33" fillId="0" borderId="11" xfId="0" applyNumberFormat="1" applyFont="1" applyFill="1" applyBorder="1" applyAlignment="1" applyProtection="1">
      <alignment horizontal="center" vertical="center" shrinkToFit="1"/>
      <protection locked="0"/>
    </xf>
    <xf numFmtId="1" fontId="8" fillId="34" borderId="11" xfId="0" applyNumberFormat="1" applyFont="1" applyFill="1" applyBorder="1" applyAlignment="1" applyProtection="1">
      <alignment horizontal="center" vertical="center" shrinkToFit="1"/>
      <protection locked="0"/>
    </xf>
    <xf numFmtId="1" fontId="8" fillId="33" borderId="16" xfId="0" applyNumberFormat="1" applyFont="1" applyFill="1" applyBorder="1" applyAlignment="1" applyProtection="1">
      <alignment horizontal="center" vertical="center" shrinkToFit="1"/>
      <protection locked="0"/>
    </xf>
    <xf numFmtId="1" fontId="8" fillId="33" borderId="19" xfId="0" applyNumberFormat="1" applyFont="1" applyFill="1" applyBorder="1" applyAlignment="1" applyProtection="1">
      <alignment horizontal="center" vertical="center" shrinkToFit="1"/>
      <protection/>
    </xf>
    <xf numFmtId="1" fontId="8" fillId="33" borderId="20" xfId="0" applyNumberFormat="1" applyFont="1" applyFill="1" applyBorder="1" applyAlignment="1" applyProtection="1">
      <alignment horizontal="center" vertical="center" shrinkToFit="1"/>
      <protection/>
    </xf>
    <xf numFmtId="1" fontId="9" fillId="0" borderId="27" xfId="0" applyNumberFormat="1" applyFont="1" applyFill="1" applyBorder="1" applyAlignment="1" applyProtection="1">
      <alignment horizontal="center" vertical="center" shrinkToFit="1"/>
      <protection/>
    </xf>
    <xf numFmtId="1" fontId="9" fillId="0" borderId="26" xfId="0" applyNumberFormat="1" applyFont="1" applyFill="1" applyBorder="1" applyAlignment="1" applyProtection="1">
      <alignment horizontal="center" vertical="center" shrinkToFit="1"/>
      <protection/>
    </xf>
    <xf numFmtId="1" fontId="3" fillId="33" borderId="22" xfId="0" applyNumberFormat="1" applyFont="1" applyFill="1" applyBorder="1" applyAlignment="1" applyProtection="1">
      <alignment horizontal="center" vertical="center" shrinkToFit="1"/>
      <protection/>
    </xf>
    <xf numFmtId="1" fontId="35" fillId="33" borderId="27" xfId="0" applyNumberFormat="1" applyFont="1" applyFill="1" applyBorder="1" applyAlignment="1" applyProtection="1">
      <alignment horizontal="center" vertical="center" shrinkToFit="1"/>
      <protection/>
    </xf>
    <xf numFmtId="0" fontId="85" fillId="0" borderId="26" xfId="0" applyFont="1" applyBorder="1" applyAlignment="1">
      <alignment/>
    </xf>
    <xf numFmtId="172" fontId="3" fillId="0" borderId="27" xfId="0" applyNumberFormat="1" applyFont="1" applyFill="1" applyBorder="1" applyAlignment="1" applyProtection="1">
      <alignment vertical="center" shrinkToFit="1"/>
      <protection/>
    </xf>
    <xf numFmtId="172" fontId="3" fillId="0" borderId="22" xfId="0" applyNumberFormat="1" applyFont="1" applyFill="1" applyBorder="1" applyAlignment="1" applyProtection="1">
      <alignment vertical="center" shrinkToFit="1"/>
      <protection/>
    </xf>
    <xf numFmtId="0" fontId="8" fillId="34" borderId="23" xfId="0" applyNumberFormat="1" applyFont="1" applyFill="1" applyBorder="1" applyAlignment="1" applyProtection="1">
      <alignment horizontal="center" vertical="center" shrinkToFit="1"/>
      <protection/>
    </xf>
    <xf numFmtId="172" fontId="3" fillId="0" borderId="26" xfId="0" applyNumberFormat="1" applyFont="1" applyFill="1" applyBorder="1" applyAlignment="1" applyProtection="1">
      <alignment vertical="center" shrinkToFit="1"/>
      <protection/>
    </xf>
    <xf numFmtId="1" fontId="35" fillId="33" borderId="13" xfId="0" applyNumberFormat="1" applyFont="1" applyFill="1" applyBorder="1" applyAlignment="1" applyProtection="1">
      <alignment horizontal="center" vertical="center" shrinkToFit="1"/>
      <protection/>
    </xf>
    <xf numFmtId="0" fontId="3" fillId="0" borderId="13" xfId="0" applyFont="1" applyFill="1" applyBorder="1" applyAlignment="1" applyProtection="1">
      <alignment horizontal="center" vertical="top" shrinkToFit="1"/>
      <protection/>
    </xf>
    <xf numFmtId="0" fontId="3" fillId="0" borderId="14" xfId="0" applyFont="1" applyFill="1" applyBorder="1" applyAlignment="1" applyProtection="1">
      <alignment horizontal="center" vertical="top" shrinkToFit="1"/>
      <protection/>
    </xf>
    <xf numFmtId="1" fontId="35" fillId="0" borderId="17" xfId="0" applyNumberFormat="1" applyFont="1" applyFill="1" applyBorder="1" applyAlignment="1" applyProtection="1">
      <alignment horizontal="center" vertical="center" shrinkToFit="1"/>
      <protection/>
    </xf>
    <xf numFmtId="0" fontId="4" fillId="0" borderId="33" xfId="0" applyFont="1" applyFill="1" applyBorder="1" applyAlignment="1" applyProtection="1">
      <alignment horizontal="center" vertical="center" wrapText="1"/>
      <protection/>
    </xf>
    <xf numFmtId="1" fontId="9" fillId="0" borderId="28" xfId="0" applyNumberFormat="1" applyFont="1" applyFill="1" applyBorder="1" applyAlignment="1" applyProtection="1">
      <alignment horizontal="center" vertical="center" shrinkToFit="1"/>
      <protection/>
    </xf>
    <xf numFmtId="1" fontId="8" fillId="0" borderId="29" xfId="0" applyNumberFormat="1" applyFont="1" applyFill="1" applyBorder="1" applyAlignment="1" applyProtection="1">
      <alignment horizontal="center" vertical="center" shrinkToFit="1"/>
      <protection/>
    </xf>
    <xf numFmtId="1" fontId="9" fillId="0" borderId="29" xfId="0" applyNumberFormat="1" applyFont="1" applyFill="1" applyBorder="1" applyAlignment="1" applyProtection="1">
      <alignment horizontal="center" vertical="center" shrinkToFit="1"/>
      <protection/>
    </xf>
    <xf numFmtId="1" fontId="8" fillId="0" borderId="29" xfId="0" applyNumberFormat="1" applyFont="1" applyFill="1" applyBorder="1" applyAlignment="1" applyProtection="1">
      <alignment vertical="center" shrinkToFit="1"/>
      <protection/>
    </xf>
    <xf numFmtId="1" fontId="8" fillId="0" borderId="32" xfId="0" applyNumberFormat="1" applyFont="1" applyFill="1" applyBorder="1" applyAlignment="1" applyProtection="1">
      <alignment vertical="center" shrinkToFit="1"/>
      <protection/>
    </xf>
    <xf numFmtId="1" fontId="8" fillId="0" borderId="28" xfId="0" applyNumberFormat="1" applyFont="1" applyFill="1" applyBorder="1" applyAlignment="1" applyProtection="1">
      <alignment horizontal="center" vertical="center" shrinkToFit="1"/>
      <protection/>
    </xf>
    <xf numFmtId="1" fontId="3" fillId="33" borderId="32" xfId="0" applyNumberFormat="1" applyFont="1" applyFill="1" applyBorder="1" applyAlignment="1" applyProtection="1">
      <alignment horizontal="center" vertical="center" shrinkToFit="1"/>
      <protection/>
    </xf>
    <xf numFmtId="1" fontId="35" fillId="33" borderId="28" xfId="0" applyNumberFormat="1" applyFont="1" applyFill="1" applyBorder="1" applyAlignment="1" applyProtection="1">
      <alignment horizontal="center" vertical="center" shrinkToFit="1"/>
      <protection/>
    </xf>
    <xf numFmtId="1" fontId="35" fillId="0" borderId="29" xfId="0" applyNumberFormat="1" applyFont="1" applyFill="1" applyBorder="1" applyAlignment="1" applyProtection="1">
      <alignment horizontal="center" vertical="center" shrinkToFit="1"/>
      <protection/>
    </xf>
    <xf numFmtId="1" fontId="3" fillId="33" borderId="28" xfId="0" applyNumberFormat="1" applyFont="1" applyFill="1" applyBorder="1" applyAlignment="1" applyProtection="1">
      <alignment horizontal="center" vertical="center" shrinkToFit="1"/>
      <protection/>
    </xf>
    <xf numFmtId="1" fontId="8" fillId="34" borderId="30" xfId="0" applyNumberFormat="1" applyFont="1" applyFill="1" applyBorder="1" applyAlignment="1" applyProtection="1">
      <alignment horizontal="center" vertical="center" shrinkToFit="1"/>
      <protection/>
    </xf>
    <xf numFmtId="1" fontId="8" fillId="33" borderId="32" xfId="0" applyNumberFormat="1" applyFont="1" applyFill="1" applyBorder="1" applyAlignment="1" applyProtection="1">
      <alignment horizontal="center" vertical="center" shrinkToFit="1"/>
      <protection/>
    </xf>
    <xf numFmtId="1" fontId="3" fillId="0" borderId="28" xfId="0" applyNumberFormat="1" applyFont="1" applyFill="1" applyBorder="1" applyAlignment="1" applyProtection="1">
      <alignment horizontal="center" vertical="top" shrinkToFit="1"/>
      <protection/>
    </xf>
    <xf numFmtId="1" fontId="3" fillId="0" borderId="29" xfId="0" applyNumberFormat="1" applyFont="1" applyFill="1" applyBorder="1" applyAlignment="1" applyProtection="1">
      <alignment horizontal="center" vertical="top" shrinkToFit="1"/>
      <protection/>
    </xf>
    <xf numFmtId="0" fontId="3" fillId="0" borderId="29" xfId="0" applyFont="1" applyFill="1" applyBorder="1" applyAlignment="1" applyProtection="1">
      <alignment horizontal="center" vertical="top" shrinkToFit="1"/>
      <protection/>
    </xf>
    <xf numFmtId="0" fontId="3" fillId="0" borderId="34" xfId="0" applyFont="1" applyFill="1" applyBorder="1" applyAlignment="1" applyProtection="1">
      <alignment horizontal="center" vertical="top" shrinkToFit="1"/>
      <protection/>
    </xf>
    <xf numFmtId="0" fontId="86" fillId="0" borderId="0" xfId="0" applyFont="1" applyAlignment="1">
      <alignment/>
    </xf>
    <xf numFmtId="0" fontId="2" fillId="0" borderId="15" xfId="55" applyFont="1" applyBorder="1" applyAlignment="1">
      <alignment horizontal="center"/>
      <protection/>
    </xf>
    <xf numFmtId="0" fontId="86" fillId="0" borderId="15" xfId="0" applyFont="1" applyBorder="1" applyAlignment="1">
      <alignment horizontal="center" vertical="center"/>
    </xf>
    <xf numFmtId="49" fontId="3" fillId="0" borderId="15" xfId="55" applyNumberFormat="1" applyFont="1" applyFill="1" applyBorder="1" applyAlignment="1" applyProtection="1">
      <alignment horizontal="left" vertical="center" wrapText="1"/>
      <protection/>
    </xf>
    <xf numFmtId="0" fontId="3" fillId="0" borderId="15" xfId="55" applyFont="1" applyBorder="1" applyAlignment="1">
      <alignment horizontal="center"/>
      <protection/>
    </xf>
    <xf numFmtId="0" fontId="3" fillId="0" borderId="15" xfId="55" applyFont="1" applyBorder="1" applyAlignment="1">
      <alignment horizontal="left"/>
      <protection/>
    </xf>
    <xf numFmtId="0" fontId="2" fillId="0" borderId="15" xfId="55" applyFont="1" applyBorder="1">
      <alignment/>
      <protection/>
    </xf>
    <xf numFmtId="0" fontId="2" fillId="0" borderId="15" xfId="55" applyFont="1" applyBorder="1" applyAlignment="1">
      <alignment horizontal="left"/>
      <protection/>
    </xf>
    <xf numFmtId="0" fontId="2" fillId="0" borderId="15" xfId="55" applyFont="1" applyBorder="1" applyAlignment="1">
      <alignment horizontal="left" wrapText="1"/>
      <protection/>
    </xf>
    <xf numFmtId="0" fontId="3" fillId="0" borderId="0" xfId="53" applyFont="1" applyAlignment="1">
      <alignment horizontal="left"/>
      <protection/>
    </xf>
    <xf numFmtId="0" fontId="18" fillId="0" borderId="0" xfId="53" applyAlignment="1">
      <alignment horizontal="left"/>
      <protection/>
    </xf>
    <xf numFmtId="0" fontId="8" fillId="0" borderId="0" xfId="53" applyFont="1" applyAlignment="1">
      <alignment/>
      <protection/>
    </xf>
    <xf numFmtId="0" fontId="7" fillId="0" borderId="0" xfId="53" applyFont="1" applyAlignment="1">
      <alignment horizontal="center"/>
      <protection/>
    </xf>
    <xf numFmtId="0" fontId="26" fillId="0" borderId="0" xfId="53" applyFont="1" applyAlignment="1">
      <alignment horizontal="center"/>
      <protection/>
    </xf>
    <xf numFmtId="0" fontId="27" fillId="0" borderId="0" xfId="53" applyFont="1" applyAlignment="1">
      <alignment horizontal="center"/>
      <protection/>
    </xf>
    <xf numFmtId="0" fontId="28" fillId="0" borderId="0" xfId="53" applyFont="1" applyAlignment="1">
      <alignment horizontal="center"/>
      <protection/>
    </xf>
    <xf numFmtId="0" fontId="20" fillId="0" borderId="0" xfId="53" applyFont="1" applyAlignment="1">
      <alignment horizontal="center"/>
      <protection/>
    </xf>
    <xf numFmtId="0" fontId="29" fillId="0" borderId="0" xfId="53" applyFont="1" applyAlignment="1">
      <alignment horizontal="center"/>
      <protection/>
    </xf>
    <xf numFmtId="0" fontId="31" fillId="0" borderId="0" xfId="53" applyFont="1" applyAlignment="1">
      <alignment horizontal="center"/>
      <protection/>
    </xf>
    <xf numFmtId="0" fontId="18" fillId="0" borderId="0" xfId="53" applyBorder="1" applyAlignment="1">
      <alignment horizontal="center"/>
      <protection/>
    </xf>
    <xf numFmtId="0" fontId="24" fillId="0" borderId="0" xfId="53" applyFont="1" applyAlignment="1">
      <alignment horizontal="center"/>
      <protection/>
    </xf>
    <xf numFmtId="0" fontId="25" fillId="0" borderId="0" xfId="53" applyFont="1" applyAlignment="1">
      <alignment horizontal="center"/>
      <protection/>
    </xf>
    <xf numFmtId="0" fontId="18" fillId="0" borderId="0" xfId="53" applyFont="1" applyAlignment="1">
      <alignment horizontal="left"/>
      <protection/>
    </xf>
    <xf numFmtId="0" fontId="85" fillId="0" borderId="35" xfId="0" applyFont="1" applyBorder="1" applyAlignment="1" applyProtection="1">
      <alignment horizontal="center" vertical="center" wrapText="1"/>
      <protection/>
    </xf>
    <xf numFmtId="0" fontId="85" fillId="0" borderId="31" xfId="0" applyFont="1" applyBorder="1" applyAlignment="1" applyProtection="1">
      <alignment horizontal="center" vertical="center" wrapText="1"/>
      <protection/>
    </xf>
    <xf numFmtId="0" fontId="85" fillId="0" borderId="36" xfId="0" applyFont="1" applyBorder="1" applyAlignment="1" applyProtection="1">
      <alignment horizontal="center" vertical="center" wrapText="1"/>
      <protection/>
    </xf>
    <xf numFmtId="0" fontId="85" fillId="0" borderId="25" xfId="0" applyFont="1" applyBorder="1" applyAlignment="1" applyProtection="1">
      <alignment horizontal="center" vertical="center" wrapText="1"/>
      <protection/>
    </xf>
    <xf numFmtId="0" fontId="87" fillId="0" borderId="37" xfId="0" applyNumberFormat="1" applyFont="1" applyBorder="1" applyAlignment="1" applyProtection="1">
      <alignment horizontal="center" vertical="top"/>
      <protection/>
    </xf>
    <xf numFmtId="0" fontId="85" fillId="0" borderId="38" xfId="0" applyNumberFormat="1" applyFont="1" applyBorder="1" applyAlignment="1" applyProtection="1">
      <alignment horizontal="center" vertical="center" wrapText="1"/>
      <protection/>
    </xf>
    <xf numFmtId="0" fontId="85" fillId="0" borderId="24" xfId="0" applyNumberFormat="1" applyFont="1" applyBorder="1" applyAlignment="1" applyProtection="1">
      <alignment horizontal="center" vertical="center" wrapText="1"/>
      <protection/>
    </xf>
    <xf numFmtId="49" fontId="85" fillId="0" borderId="35" xfId="0" applyNumberFormat="1" applyFont="1" applyBorder="1" applyAlignment="1" applyProtection="1">
      <alignment horizontal="center" vertical="center" wrapText="1"/>
      <protection/>
    </xf>
    <xf numFmtId="49" fontId="85" fillId="0" borderId="31" xfId="0" applyNumberFormat="1" applyFont="1" applyBorder="1" applyAlignment="1" applyProtection="1">
      <alignment horizontal="center" vertical="center" wrapText="1"/>
      <protection/>
    </xf>
    <xf numFmtId="0" fontId="85" fillId="0" borderId="35" xfId="0" applyNumberFormat="1" applyFont="1" applyBorder="1" applyAlignment="1" applyProtection="1">
      <alignment horizontal="center" vertical="center" wrapText="1"/>
      <protection/>
    </xf>
    <xf numFmtId="0" fontId="85" fillId="0" borderId="31" xfId="0" applyNumberFormat="1" applyFont="1" applyBorder="1" applyAlignment="1" applyProtection="1">
      <alignment horizontal="center" vertical="center" wrapText="1"/>
      <protection/>
    </xf>
    <xf numFmtId="1" fontId="3" fillId="0" borderId="15" xfId="0" applyNumberFormat="1" applyFont="1" applyFill="1" applyBorder="1" applyAlignment="1" applyProtection="1">
      <alignment horizontal="center" vertical="center" shrinkToFit="1"/>
      <protection/>
    </xf>
    <xf numFmtId="49" fontId="3" fillId="0" borderId="17" xfId="0" applyNumberFormat="1" applyFont="1" applyFill="1" applyBorder="1" applyAlignment="1" applyProtection="1">
      <alignment horizontal="center" vertical="center" wrapText="1"/>
      <protection/>
    </xf>
    <xf numFmtId="49" fontId="2" fillId="0" borderId="32" xfId="0" applyNumberFormat="1" applyFont="1" applyFill="1" applyBorder="1" applyAlignment="1" applyProtection="1">
      <alignment horizontal="center" vertical="center" wrapText="1"/>
      <protection/>
    </xf>
    <xf numFmtId="49" fontId="2" fillId="0" borderId="39" xfId="0" applyNumberFormat="1" applyFont="1" applyFill="1" applyBorder="1" applyAlignment="1" applyProtection="1">
      <alignment horizontal="center" vertical="center" wrapText="1"/>
      <protection/>
    </xf>
    <xf numFmtId="49" fontId="2" fillId="0" borderId="40" xfId="0" applyNumberFormat="1" applyFont="1" applyFill="1" applyBorder="1" applyAlignment="1" applyProtection="1">
      <alignment horizontal="center" vertical="center" wrapText="1"/>
      <protection/>
    </xf>
    <xf numFmtId="49" fontId="2" fillId="0" borderId="15" xfId="0" applyNumberFormat="1" applyFont="1" applyFill="1" applyBorder="1" applyAlignment="1" applyProtection="1">
      <alignment horizontal="center" vertical="center" textRotation="90" wrapText="1"/>
      <protection/>
    </xf>
    <xf numFmtId="49" fontId="2" fillId="0" borderId="31" xfId="0" applyNumberFormat="1" applyFont="1" applyFill="1" applyBorder="1" applyAlignment="1" applyProtection="1">
      <alignment horizontal="center" vertical="center" textRotation="90" wrapText="1"/>
      <protection/>
    </xf>
    <xf numFmtId="0" fontId="4" fillId="0" borderId="38" xfId="0" applyFont="1" applyFill="1" applyBorder="1" applyAlignment="1" applyProtection="1">
      <alignment horizontal="center" vertical="center" wrapText="1"/>
      <protection/>
    </xf>
    <xf numFmtId="0" fontId="4" fillId="0" borderId="36" xfId="0" applyFont="1" applyFill="1" applyBorder="1" applyAlignment="1" applyProtection="1">
      <alignment horizontal="center" vertical="center" wrapText="1"/>
      <protection/>
    </xf>
    <xf numFmtId="1" fontId="3" fillId="0" borderId="26" xfId="0" applyNumberFormat="1" applyFont="1" applyFill="1" applyBorder="1" applyAlignment="1" applyProtection="1">
      <alignment horizontal="center" vertical="center" shrinkToFit="1"/>
      <protection/>
    </xf>
    <xf numFmtId="1" fontId="8" fillId="0" borderId="17" xfId="0" applyNumberFormat="1" applyFont="1" applyFill="1" applyBorder="1" applyAlignment="1" applyProtection="1">
      <alignment horizontal="center" vertical="center" shrinkToFit="1"/>
      <protection/>
    </xf>
    <xf numFmtId="0" fontId="2" fillId="0" borderId="15" xfId="0" applyNumberFormat="1" applyFont="1" applyFill="1" applyBorder="1" applyAlignment="1" applyProtection="1">
      <alignment horizontal="center" vertical="center" textRotation="90" wrapText="1"/>
      <protection/>
    </xf>
    <xf numFmtId="0" fontId="2" fillId="0" borderId="31" xfId="0" applyNumberFormat="1" applyFont="1" applyFill="1" applyBorder="1" applyAlignment="1" applyProtection="1">
      <alignment horizontal="center" vertical="center" textRotation="90" wrapText="1"/>
      <protection/>
    </xf>
    <xf numFmtId="0" fontId="2" fillId="0" borderId="15" xfId="0" applyNumberFormat="1" applyFont="1" applyFill="1" applyBorder="1" applyAlignment="1" applyProtection="1">
      <alignment horizontal="center" vertical="center" textRotation="90" wrapText="1"/>
      <protection/>
    </xf>
    <xf numFmtId="0" fontId="2" fillId="0" borderId="31" xfId="0" applyNumberFormat="1" applyFont="1" applyFill="1" applyBorder="1" applyAlignment="1" applyProtection="1">
      <alignment horizontal="center" vertical="center" textRotation="90" wrapText="1"/>
      <protection/>
    </xf>
    <xf numFmtId="1" fontId="3" fillId="33" borderId="15" xfId="0" applyNumberFormat="1" applyFont="1" applyFill="1" applyBorder="1" applyAlignment="1" applyProtection="1">
      <alignment horizontal="center" vertical="center" shrinkToFit="1"/>
      <protection/>
    </xf>
    <xf numFmtId="0" fontId="93" fillId="0" borderId="0" xfId="0" applyFont="1" applyAlignment="1">
      <alignment horizontal="center"/>
    </xf>
    <xf numFmtId="49" fontId="2" fillId="0" borderId="26" xfId="0" applyNumberFormat="1" applyFont="1" applyFill="1" applyBorder="1" applyAlignment="1" applyProtection="1">
      <alignment horizontal="center" vertical="center" textRotation="90" wrapText="1"/>
      <protection/>
    </xf>
    <xf numFmtId="49" fontId="2" fillId="0" borderId="41" xfId="0" applyNumberFormat="1" applyFont="1" applyFill="1" applyBorder="1" applyAlignment="1" applyProtection="1">
      <alignment horizontal="center" vertical="center" textRotation="90" wrapText="1"/>
      <protection/>
    </xf>
    <xf numFmtId="0" fontId="2" fillId="0" borderId="15"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49" fontId="2" fillId="0" borderId="17" xfId="0" applyNumberFormat="1" applyFont="1" applyFill="1" applyBorder="1" applyAlignment="1" applyProtection="1">
      <alignment horizontal="center" vertical="center" wrapText="1"/>
      <protection/>
    </xf>
    <xf numFmtId="49" fontId="2" fillId="0" borderId="25"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49" fontId="2" fillId="0" borderId="16" xfId="0" applyNumberFormat="1" applyFont="1" applyFill="1" applyBorder="1" applyAlignment="1" applyProtection="1">
      <alignment horizontal="center" vertical="center" wrapText="1"/>
      <protection/>
    </xf>
    <xf numFmtId="49" fontId="2" fillId="0" borderId="16" xfId="0" applyNumberFormat="1" applyFont="1" applyFill="1" applyBorder="1" applyAlignment="1" applyProtection="1">
      <alignment horizontal="center" vertical="center" wrapText="1"/>
      <protection/>
    </xf>
    <xf numFmtId="49" fontId="2" fillId="0" borderId="2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left" vertical="center" wrapText="1" shrinkToFit="1"/>
      <protection/>
    </xf>
    <xf numFmtId="0" fontId="3" fillId="0" borderId="26" xfId="0" applyNumberFormat="1" applyFont="1" applyFill="1" applyBorder="1" applyAlignment="1" applyProtection="1">
      <alignment horizontal="left" vertical="center" wrapText="1" shrinkToFit="1"/>
      <protection/>
    </xf>
    <xf numFmtId="49" fontId="3" fillId="0" borderId="16"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49" fontId="3" fillId="0" borderId="17"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wrapText="1"/>
      <protection/>
    </xf>
    <xf numFmtId="0" fontId="59" fillId="0" borderId="17" xfId="0" applyFont="1" applyBorder="1" applyAlignment="1" applyProtection="1">
      <alignment horizontal="center"/>
      <protection/>
    </xf>
    <xf numFmtId="49" fontId="3" fillId="0" borderId="16" xfId="0" applyNumberFormat="1" applyFont="1" applyFill="1" applyBorder="1" applyAlignment="1" applyProtection="1">
      <alignment horizontal="center" vertical="center" wrapText="1"/>
      <protection/>
    </xf>
    <xf numFmtId="49" fontId="3" fillId="0" borderId="38" xfId="0" applyNumberFormat="1" applyFont="1" applyFill="1" applyBorder="1" applyAlignment="1" applyProtection="1">
      <alignment horizontal="center" vertical="center" wrapText="1"/>
      <protection/>
    </xf>
    <xf numFmtId="49" fontId="3" fillId="0" borderId="24" xfId="0" applyNumberFormat="1" applyFont="1" applyFill="1" applyBorder="1" applyAlignment="1" applyProtection="1">
      <alignment horizontal="center" vertical="center" wrapText="1"/>
      <protection/>
    </xf>
    <xf numFmtId="0" fontId="3" fillId="0" borderId="35" xfId="0" applyNumberFormat="1" applyFont="1" applyFill="1" applyBorder="1" applyAlignment="1" applyProtection="1">
      <alignment horizontal="center" vertical="center" wrapText="1"/>
      <protection/>
    </xf>
    <xf numFmtId="0" fontId="3" fillId="0" borderId="36" xfId="0" applyNumberFormat="1" applyFont="1" applyFill="1" applyBorder="1" applyAlignment="1" applyProtection="1">
      <alignment horizontal="center" vertical="center" wrapText="1"/>
      <protection/>
    </xf>
    <xf numFmtId="0" fontId="2" fillId="0" borderId="15" xfId="0" applyFont="1" applyFill="1" applyBorder="1" applyAlignment="1" applyProtection="1">
      <alignment horizontal="center" vertical="center" wrapText="1"/>
      <protection/>
    </xf>
    <xf numFmtId="0" fontId="3" fillId="0" borderId="16" xfId="0" applyNumberFormat="1" applyFont="1" applyFill="1" applyBorder="1" applyAlignment="1" applyProtection="1">
      <alignment horizontal="center" vertical="center" wrapText="1" shrinkToFit="1"/>
      <protection/>
    </xf>
    <xf numFmtId="0" fontId="2" fillId="0" borderId="38" xfId="0" applyNumberFormat="1" applyFont="1" applyFill="1" applyBorder="1" applyAlignment="1" applyProtection="1">
      <alignment horizontal="center" vertical="center" wrapText="1"/>
      <protection/>
    </xf>
    <xf numFmtId="0" fontId="2" fillId="0" borderId="16" xfId="0" applyNumberFormat="1" applyFont="1" applyFill="1" applyBorder="1" applyAlignment="1" applyProtection="1">
      <alignment horizontal="center" vertical="center" wrapText="1"/>
      <protection/>
    </xf>
    <xf numFmtId="0" fontId="2" fillId="0" borderId="24" xfId="0" applyNumberFormat="1" applyFont="1" applyFill="1" applyBorder="1" applyAlignment="1" applyProtection="1">
      <alignment horizontal="center" vertical="center" wrapText="1"/>
      <protection/>
    </xf>
    <xf numFmtId="49" fontId="3" fillId="0" borderId="24" xfId="0" applyNumberFormat="1" applyFont="1" applyFill="1" applyBorder="1" applyAlignment="1" applyProtection="1">
      <alignment horizontal="center" vertical="center"/>
      <protection/>
    </xf>
    <xf numFmtId="49" fontId="3" fillId="0" borderId="31" xfId="0" applyNumberFormat="1" applyFont="1" applyFill="1" applyBorder="1" applyAlignment="1" applyProtection="1">
      <alignment horizontal="center" vertical="center"/>
      <protection/>
    </xf>
    <xf numFmtId="49" fontId="3" fillId="0" borderId="25" xfId="0" applyNumberFormat="1" applyFont="1" applyFill="1" applyBorder="1" applyAlignment="1" applyProtection="1">
      <alignment horizontal="center" vertical="center"/>
      <protection/>
    </xf>
    <xf numFmtId="49" fontId="2" fillId="33" borderId="15" xfId="0" applyNumberFormat="1" applyFont="1" applyFill="1" applyBorder="1" applyAlignment="1" applyProtection="1">
      <alignment horizontal="center" vertical="center" textRotation="90" wrapText="1"/>
      <protection/>
    </xf>
    <xf numFmtId="49" fontId="2" fillId="33" borderId="15" xfId="0" applyNumberFormat="1" applyFont="1" applyFill="1" applyBorder="1" applyAlignment="1" applyProtection="1">
      <alignment horizontal="center" vertical="center" textRotation="90" wrapText="1"/>
      <protection/>
    </xf>
    <xf numFmtId="49" fontId="2" fillId="33" borderId="31" xfId="0" applyNumberFormat="1" applyFont="1" applyFill="1" applyBorder="1" applyAlignment="1" applyProtection="1">
      <alignment horizontal="center" vertical="center" textRotation="90" wrapText="1"/>
      <protection/>
    </xf>
    <xf numFmtId="49" fontId="3" fillId="0" borderId="35" xfId="0" applyNumberFormat="1" applyFont="1" applyFill="1" applyBorder="1" applyAlignment="1" applyProtection="1">
      <alignment horizontal="center" vertical="center" wrapText="1"/>
      <protection/>
    </xf>
    <xf numFmtId="49" fontId="3" fillId="0" borderId="36"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left" vertical="center" wrapText="1" shrinkToFit="1"/>
      <protection/>
    </xf>
    <xf numFmtId="0" fontId="8" fillId="0" borderId="27" xfId="0" applyNumberFormat="1" applyFont="1" applyFill="1" applyBorder="1" applyAlignment="1" applyProtection="1">
      <alignment horizontal="left" vertical="center" wrapText="1" shrinkToFit="1"/>
      <protection/>
    </xf>
    <xf numFmtId="49" fontId="3" fillId="0" borderId="31" xfId="0" applyNumberFormat="1" applyFont="1" applyFill="1" applyBorder="1" applyAlignment="1" applyProtection="1">
      <alignment horizontal="center" vertical="center" wrapText="1"/>
      <protection/>
    </xf>
    <xf numFmtId="0" fontId="4" fillId="0" borderId="42" xfId="0" applyFont="1" applyFill="1" applyBorder="1" applyAlignment="1" applyProtection="1">
      <alignment horizontal="center" vertical="center" wrapText="1"/>
      <protection/>
    </xf>
    <xf numFmtId="0" fontId="4" fillId="0" borderId="43" xfId="0" applyFont="1" applyFill="1" applyBorder="1" applyAlignment="1" applyProtection="1">
      <alignment horizontal="center" vertical="center" wrapText="1"/>
      <protection/>
    </xf>
    <xf numFmtId="0" fontId="4" fillId="0" borderId="44" xfId="0" applyFont="1" applyFill="1" applyBorder="1" applyAlignment="1" applyProtection="1">
      <alignment horizontal="center" vertical="center" wrapText="1"/>
      <protection/>
    </xf>
    <xf numFmtId="172" fontId="8" fillId="0" borderId="26" xfId="0" applyNumberFormat="1" applyFont="1" applyFill="1" applyBorder="1" applyAlignment="1" applyProtection="1">
      <alignment horizontal="center" vertical="center" shrinkToFit="1"/>
      <protection/>
    </xf>
    <xf numFmtId="1" fontId="8" fillId="0" borderId="16" xfId="0" applyNumberFormat="1" applyFont="1" applyFill="1" applyBorder="1" applyAlignment="1" applyProtection="1">
      <alignment horizontal="center" vertical="center" shrinkToFit="1"/>
      <protection/>
    </xf>
    <xf numFmtId="49" fontId="2" fillId="0" borderId="24" xfId="0" applyNumberFormat="1" applyFont="1" applyFill="1" applyBorder="1" applyAlignment="1" applyProtection="1">
      <alignment horizontal="center" vertical="center" wrapText="1"/>
      <protection/>
    </xf>
    <xf numFmtId="172" fontId="8" fillId="0" borderId="15" xfId="0" applyNumberFormat="1" applyFont="1" applyFill="1" applyBorder="1" applyAlignment="1" applyProtection="1">
      <alignment horizontal="center" vertical="center" shrinkToFit="1"/>
      <protection/>
    </xf>
    <xf numFmtId="1" fontId="3" fillId="0" borderId="16" xfId="0" applyNumberFormat="1" applyFont="1" applyFill="1" applyBorder="1" applyAlignment="1" applyProtection="1">
      <alignment horizontal="center" vertical="center" shrinkToFit="1"/>
      <protection/>
    </xf>
    <xf numFmtId="0" fontId="59" fillId="0" borderId="20" xfId="0" applyFont="1" applyBorder="1" applyAlignment="1" applyProtection="1">
      <alignment horizontal="center"/>
      <protection/>
    </xf>
    <xf numFmtId="1" fontId="3" fillId="0" borderId="19" xfId="0" applyNumberFormat="1" applyFont="1" applyFill="1" applyBorder="1" applyAlignment="1" applyProtection="1">
      <alignment horizontal="center" vertical="center" shrinkToFit="1"/>
      <protection/>
    </xf>
    <xf numFmtId="1" fontId="3" fillId="0" borderId="18" xfId="0" applyNumberFormat="1" applyFont="1" applyFill="1" applyBorder="1" applyAlignment="1" applyProtection="1">
      <alignment horizontal="center" vertical="center" shrinkToFit="1"/>
      <protection/>
    </xf>
    <xf numFmtId="1" fontId="8" fillId="0" borderId="19" xfId="0" applyNumberFormat="1" applyFont="1" applyFill="1" applyBorder="1" applyAlignment="1" applyProtection="1">
      <alignment horizontal="center" vertical="center" shrinkToFit="1"/>
      <protection/>
    </xf>
    <xf numFmtId="1" fontId="8" fillId="0" borderId="20" xfId="0" applyNumberFormat="1" applyFont="1" applyFill="1" applyBorder="1" applyAlignment="1" applyProtection="1">
      <alignment horizontal="center" vertical="center" shrinkToFit="1"/>
      <protection/>
    </xf>
    <xf numFmtId="1" fontId="3" fillId="33" borderId="18" xfId="0" applyNumberFormat="1" applyFont="1" applyFill="1" applyBorder="1" applyAlignment="1" applyProtection="1">
      <alignment horizontal="center" vertical="center" shrinkToFit="1"/>
      <protection/>
    </xf>
    <xf numFmtId="172" fontId="8" fillId="0" borderId="18" xfId="0" applyNumberFormat="1" applyFont="1" applyFill="1" applyBorder="1" applyAlignment="1" applyProtection="1">
      <alignment horizontal="center" vertical="center" shrinkToFit="1"/>
      <protection/>
    </xf>
    <xf numFmtId="0" fontId="3" fillId="0" borderId="19" xfId="0" applyNumberFormat="1" applyFont="1" applyFill="1" applyBorder="1" applyAlignment="1" applyProtection="1">
      <alignment horizontal="center" vertical="center" wrapText="1" shrinkToFit="1"/>
      <protection/>
    </xf>
    <xf numFmtId="49" fontId="3" fillId="0" borderId="18" xfId="0" applyNumberFormat="1" applyFont="1" applyFill="1" applyBorder="1" applyAlignment="1" applyProtection="1">
      <alignment horizontal="center" vertical="center" wrapText="1"/>
      <protection/>
    </xf>
    <xf numFmtId="172" fontId="8" fillId="0" borderId="22" xfId="0" applyNumberFormat="1" applyFont="1" applyFill="1" applyBorder="1" applyAlignment="1" applyProtection="1">
      <alignment horizontal="center" vertical="center" shrinkToFit="1"/>
      <protection/>
    </xf>
    <xf numFmtId="1" fontId="3" fillId="0" borderId="17" xfId="0" applyNumberFormat="1" applyFont="1" applyFill="1" applyBorder="1" applyAlignment="1" applyProtection="1">
      <alignment horizontal="center" vertical="center" shrinkToFit="1"/>
      <protection/>
    </xf>
    <xf numFmtId="1" fontId="3" fillId="0" borderId="20" xfId="0" applyNumberFormat="1" applyFont="1" applyFill="1" applyBorder="1" applyAlignment="1" applyProtection="1">
      <alignment horizontal="center" vertical="center" shrinkToFit="1"/>
      <protection/>
    </xf>
    <xf numFmtId="0" fontId="86" fillId="0" borderId="0" xfId="0" applyFont="1" applyAlignment="1">
      <alignment horizontal="center"/>
    </xf>
    <xf numFmtId="0" fontId="3" fillId="33" borderId="0" xfId="0" applyFont="1" applyFill="1" applyAlignment="1">
      <alignment horizontal="left" wrapText="1"/>
    </xf>
    <xf numFmtId="0" fontId="3" fillId="33" borderId="0" xfId="0" applyFont="1" applyFill="1" applyAlignment="1">
      <alignment horizontal="left"/>
    </xf>
    <xf numFmtId="0" fontId="59"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xf>
    <xf numFmtId="0" fontId="0" fillId="0" borderId="0" xfId="0" applyAlignment="1">
      <alignment horizontal="center"/>
    </xf>
    <xf numFmtId="0" fontId="8" fillId="0" borderId="0" xfId="0" applyFont="1" applyAlignment="1">
      <alignment horizontal="center"/>
    </xf>
    <xf numFmtId="0" fontId="3" fillId="0" borderId="0" xfId="0" applyFont="1" applyAlignment="1">
      <alignment horizontal="left" wrapText="1"/>
    </xf>
    <xf numFmtId="0" fontId="3" fillId="0" borderId="0" xfId="0" applyFont="1" applyAlignment="1">
      <alignment horizontal="left"/>
    </xf>
    <xf numFmtId="0" fontId="59" fillId="0" borderId="0" xfId="0" applyFont="1" applyAlignment="1">
      <alignment horizontal="left"/>
    </xf>
    <xf numFmtId="0" fontId="8" fillId="0" borderId="0" xfId="0" applyFont="1" applyAlignment="1">
      <alignment horizontal="center" vertical="center" wrapText="1"/>
    </xf>
    <xf numFmtId="0" fontId="59" fillId="0" borderId="0" xfId="0" applyFont="1" applyAlignment="1">
      <alignment horizontal="center" vertical="center"/>
    </xf>
    <xf numFmtId="0" fontId="3" fillId="0" borderId="0" xfId="0" applyFont="1" applyAlignment="1">
      <alignment horizontal="left" vertical="center" wrapText="1"/>
    </xf>
    <xf numFmtId="0" fontId="59" fillId="0" borderId="0" xfId="0" applyFont="1" applyAlignment="1">
      <alignment horizontal="left" vertical="center"/>
    </xf>
    <xf numFmtId="0" fontId="8" fillId="0" borderId="0" xfId="0" applyFont="1" applyAlignment="1">
      <alignment horizontal="center" vertical="top"/>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xfId="54"/>
    <cellStyle name="Обычный 7" xfId="55"/>
    <cellStyle name="Followed Hyperlink" xfId="56"/>
    <cellStyle name="Плохой" xfId="57"/>
    <cellStyle name="Пояснение" xfId="58"/>
    <cellStyle name="Примечание" xfId="59"/>
    <cellStyle name="Percent" xfId="60"/>
    <cellStyle name="Связанная ячейка" xfId="61"/>
    <cellStyle name="Текст предупреждения" xfId="62"/>
    <cellStyle name="Comma" xfId="63"/>
    <cellStyle name="Comma [0]" xfId="64"/>
    <cellStyle name="Хороший" xfId="65"/>
  </cellStyles>
  <dxfs count="43">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ill>
        <patternFill>
          <bgColor indexed="19"/>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ill>
        <patternFill>
          <bgColor indexed="19"/>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ill>
        <patternFill>
          <bgColor indexed="19"/>
        </patternFill>
      </fill>
    </dxf>
    <dxf>
      <font>
        <b val="0"/>
        <i/>
        <strike val="0"/>
      </font>
      <fill>
        <patternFill>
          <fgColor indexed="64"/>
          <bgColor indexed="42"/>
        </patternFill>
      </fill>
    </dxf>
    <dxf>
      <font>
        <b/>
        <i/>
        <strike val="0"/>
      </font>
      <fill>
        <patternFill>
          <fgColor indexed="64"/>
          <bgColor indexed="42"/>
        </patternFill>
      </fill>
    </dxf>
    <dxf>
      <fill>
        <patternFill>
          <bgColor indexed="19"/>
        </patternFill>
      </fill>
    </dxf>
    <dxf>
      <font>
        <b val="0"/>
        <i/>
        <strike val="0"/>
      </font>
      <fill>
        <patternFill>
          <fgColor indexed="64"/>
          <bgColor indexed="42"/>
        </patternFill>
      </fill>
    </dxf>
    <dxf>
      <font>
        <b/>
        <i/>
        <strike val="0"/>
      </font>
      <fill>
        <patternFill>
          <fgColor indexed="64"/>
          <bgColor indexed="42"/>
        </patternFill>
      </fill>
    </dxf>
    <dxf>
      <font>
        <b val="0"/>
        <i/>
        <strike val="0"/>
      </font>
      <fill>
        <patternFill>
          <fgColor indexed="64"/>
          <bgColor indexed="42"/>
        </patternFill>
      </fill>
    </dxf>
    <dxf>
      <font>
        <b/>
        <i/>
        <strike val="0"/>
      </font>
      <fill>
        <patternFill>
          <fgColor indexed="64"/>
          <bgColor indexed="42"/>
        </patternFill>
      </fill>
    </dxf>
    <dxf>
      <fill>
        <patternFill>
          <bgColor indexed="10"/>
        </patternFill>
      </fill>
    </dxf>
    <dxf>
      <fill>
        <patternFill>
          <bgColor indexed="10"/>
        </patternFill>
      </fill>
    </dxf>
    <dxf>
      <fill>
        <patternFill>
          <bgColor indexed="10"/>
        </patternFill>
      </fill>
    </dxf>
    <dxf>
      <font>
        <b val="0"/>
        <i/>
        <strike val="0"/>
      </font>
      <fill>
        <patternFill>
          <fgColor indexed="64"/>
          <bgColor indexed="42"/>
        </patternFill>
      </fill>
    </dxf>
    <dxf>
      <font>
        <b/>
        <i/>
        <strike val="0"/>
      </font>
      <fill>
        <patternFill>
          <fgColor indexed="64"/>
          <bgColor indexed="42"/>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val="0"/>
        <i/>
        <strike val="0"/>
      </font>
      <fill>
        <patternFill>
          <fgColor indexed="64"/>
          <bgColor indexed="42"/>
        </patternFill>
      </fill>
    </dxf>
    <dxf>
      <font>
        <b/>
        <i/>
        <strike val="0"/>
      </font>
      <fill>
        <patternFill>
          <fgColor indexed="64"/>
          <bgColor indexed="42"/>
        </patternFill>
      </fill>
    </dxf>
    <dxf>
      <fill>
        <patternFill>
          <bgColor indexed="19"/>
        </patternFill>
      </fill>
    </dxf>
    <dxf>
      <font>
        <b/>
        <i/>
        <strike val="0"/>
      </font>
      <fill>
        <patternFill>
          <fgColor indexed="64"/>
          <bgColor rgb="FFCCFFCC"/>
        </patternFill>
      </fill>
      <border/>
    </dxf>
    <dxf>
      <font>
        <b val="0"/>
        <i/>
        <strike val="0"/>
      </font>
      <fill>
        <patternFill>
          <fgColor indexed="64"/>
          <bgColor rgb="FFCCFFCC"/>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X:\Program%20Files\MMIS%20Lab\Plany\mainplm20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50;&#1059;&#104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Титул"/>
      <sheetName val="План"/>
      <sheetName val="Спец."/>
      <sheetName val="Практики"/>
      <sheetName val="Нормы"/>
      <sheetName val="Каф"/>
      <sheetName val="Курс1"/>
      <sheetName val="Курс2"/>
      <sheetName val="Курс3"/>
      <sheetName val="Курс4"/>
      <sheetName val="Курс5"/>
      <sheetName val="Курс6"/>
      <sheetName val="Курс7"/>
      <sheetName val="Свод"/>
      <sheetName val="Рабочий"/>
    </sheetNames>
    <sheetDataSet>
      <sheetData sheetId="0">
        <row r="28">
          <cell r="BU28">
            <v>0</v>
          </cell>
        </row>
        <row r="29">
          <cell r="BU29">
            <v>0</v>
          </cell>
        </row>
        <row r="30">
          <cell r="BU30">
            <v>0</v>
          </cell>
        </row>
        <row r="31">
          <cell r="BU31">
            <v>0</v>
          </cell>
        </row>
        <row r="32">
          <cell r="BU32">
            <v>0</v>
          </cell>
        </row>
        <row r="33">
          <cell r="BU33">
            <v>0</v>
          </cell>
        </row>
        <row r="34">
          <cell r="BU34">
            <v>0</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КУГ 1 курс"/>
      <sheetName val="КУГ 2 курс "/>
      <sheetName val="КУГ 3 курс"/>
      <sheetName val="КУГ 4 курс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CW39"/>
  <sheetViews>
    <sheetView view="pageBreakPreview" zoomScale="90" zoomScaleSheetLayoutView="90" zoomScalePageLayoutView="0" workbookViewId="0" topLeftCell="A4">
      <selection activeCell="D23" sqref="D23"/>
    </sheetView>
  </sheetViews>
  <sheetFormatPr defaultColWidth="9.140625" defaultRowHeight="15"/>
  <cols>
    <col min="1" max="1" width="2.7109375" style="36" customWidth="1"/>
    <col min="2" max="2" width="4.8515625" style="36" customWidth="1"/>
    <col min="3" max="3" width="12.00390625" style="36" customWidth="1"/>
    <col min="4" max="4" width="56.28125" style="36" customWidth="1"/>
    <col min="5" max="5" width="4.00390625" style="36" customWidth="1"/>
    <col min="6" max="7" width="3.7109375" style="36" customWidth="1"/>
    <col min="8" max="8" width="4.140625" style="36" customWidth="1"/>
    <col min="9" max="9" width="25.28125" style="36" customWidth="1"/>
    <col min="10" max="11" width="4.140625" style="36" customWidth="1"/>
    <col min="12" max="16" width="4.00390625" style="36" customWidth="1"/>
    <col min="17" max="17" width="7.421875" style="36" customWidth="1"/>
    <col min="18" max="20" width="3.8515625" style="36" customWidth="1"/>
    <col min="21" max="28" width="4.00390625" style="36" customWidth="1"/>
    <col min="29" max="32" width="3.8515625" style="36" customWidth="1"/>
    <col min="33" max="56" width="4.00390625" style="36" customWidth="1"/>
    <col min="57" max="57" width="5.57421875" style="36" customWidth="1"/>
    <col min="58" max="58" width="5.421875" style="36" customWidth="1"/>
    <col min="59" max="59" width="4.8515625" style="36" customWidth="1"/>
    <col min="60" max="16384" width="9.140625" style="36" customWidth="1"/>
  </cols>
  <sheetData>
    <row r="1" spans="1:18" ht="41.25" customHeight="1">
      <c r="A1" s="305" t="s">
        <v>108</v>
      </c>
      <c r="B1" s="305"/>
      <c r="C1" s="305"/>
      <c r="D1" s="305"/>
      <c r="E1" s="305"/>
      <c r="F1" s="305"/>
      <c r="G1" s="305"/>
      <c r="H1" s="305"/>
      <c r="I1" s="305"/>
      <c r="J1" s="305"/>
      <c r="K1" s="305"/>
      <c r="L1" s="305"/>
      <c r="M1" s="305"/>
      <c r="N1" s="305"/>
      <c r="O1" s="305"/>
      <c r="P1" s="305"/>
      <c r="Q1" s="305"/>
      <c r="R1" s="305"/>
    </row>
    <row r="2" spans="1:18" ht="12.75">
      <c r="A2" s="305" t="s">
        <v>107</v>
      </c>
      <c r="B2" s="305"/>
      <c r="C2" s="305"/>
      <c r="D2" s="305"/>
      <c r="E2" s="305"/>
      <c r="F2" s="305"/>
      <c r="G2" s="305"/>
      <c r="H2" s="305"/>
      <c r="I2" s="305"/>
      <c r="J2" s="305"/>
      <c r="K2" s="305"/>
      <c r="L2" s="305"/>
      <c r="M2" s="305"/>
      <c r="N2" s="305"/>
      <c r="O2" s="305"/>
      <c r="P2" s="305"/>
      <c r="Q2" s="305"/>
      <c r="R2" s="305"/>
    </row>
    <row r="3" spans="1:18" ht="18" customHeight="1">
      <c r="A3" s="306" t="s">
        <v>109</v>
      </c>
      <c r="B3" s="306"/>
      <c r="C3" s="306"/>
      <c r="D3" s="306"/>
      <c r="E3" s="306"/>
      <c r="F3" s="306"/>
      <c r="G3" s="306"/>
      <c r="H3" s="306"/>
      <c r="I3" s="306"/>
      <c r="J3" s="306"/>
      <c r="K3" s="306"/>
      <c r="L3" s="306"/>
      <c r="M3" s="306"/>
      <c r="N3" s="306"/>
      <c r="O3" s="306"/>
      <c r="P3" s="306"/>
      <c r="Q3" s="306"/>
      <c r="R3" s="306"/>
    </row>
    <row r="4" spans="2:101" ht="51" customHeight="1">
      <c r="B4" s="43"/>
      <c r="C4" s="41"/>
      <c r="J4" s="296" t="s">
        <v>105</v>
      </c>
      <c r="K4" s="296"/>
      <c r="L4" s="296"/>
      <c r="M4" s="296"/>
      <c r="N4" s="57"/>
      <c r="O4" s="57"/>
      <c r="P4" s="57"/>
      <c r="Q4" s="57"/>
      <c r="R4" s="58"/>
      <c r="S4" s="37"/>
      <c r="T4" s="37"/>
      <c r="U4" s="37"/>
      <c r="V4" s="37"/>
      <c r="W4" s="37"/>
      <c r="X4" s="37"/>
      <c r="Y4" s="37"/>
      <c r="Z4" s="37"/>
      <c r="AA4" s="37"/>
      <c r="AB4" s="37"/>
      <c r="AC4" s="37"/>
      <c r="AD4" s="37"/>
      <c r="AE4" s="37"/>
      <c r="AF4" s="37"/>
      <c r="AG4" s="37"/>
      <c r="AH4" s="37"/>
      <c r="AI4" s="37"/>
      <c r="AJ4" s="37"/>
      <c r="AK4" s="37"/>
      <c r="AL4" s="37"/>
      <c r="AM4" s="37"/>
      <c r="AN4" s="37"/>
      <c r="AO4" s="37"/>
      <c r="AP4" s="37"/>
      <c r="AQ4" s="37"/>
      <c r="AR4" s="37"/>
      <c r="AS4" s="37"/>
      <c r="AT4" s="37"/>
      <c r="AU4" s="37"/>
      <c r="AV4" s="37"/>
      <c r="AW4" s="37"/>
      <c r="AX4" s="37"/>
      <c r="AY4" s="37"/>
      <c r="AZ4" s="37"/>
      <c r="BA4" s="37"/>
      <c r="BB4" s="37"/>
      <c r="BC4" s="37"/>
      <c r="BD4" s="37"/>
      <c r="BE4" s="37"/>
      <c r="BF4" s="37"/>
      <c r="BG4" s="37"/>
      <c r="BH4" s="37"/>
      <c r="BI4" s="37"/>
      <c r="BJ4" s="37"/>
      <c r="BK4" s="37"/>
      <c r="BL4" s="37"/>
      <c r="BM4" s="37"/>
      <c r="BN4" s="37"/>
      <c r="BO4" s="37"/>
      <c r="BP4" s="37"/>
      <c r="BQ4" s="37"/>
      <c r="BR4" s="37"/>
      <c r="BS4" s="37"/>
      <c r="BT4" s="37"/>
      <c r="BU4" s="37"/>
      <c r="BV4" s="37"/>
      <c r="BW4" s="37"/>
      <c r="BX4" s="37"/>
      <c r="BY4" s="37"/>
      <c r="BZ4" s="37"/>
      <c r="CA4" s="37"/>
      <c r="CB4" s="37"/>
      <c r="CC4" s="37"/>
      <c r="CD4" s="37"/>
      <c r="CE4" s="37"/>
      <c r="CF4" s="37"/>
      <c r="CG4" s="37"/>
      <c r="CH4" s="37"/>
      <c r="CI4" s="37"/>
      <c r="CJ4" s="37"/>
      <c r="CK4" s="37"/>
      <c r="CL4" s="37"/>
      <c r="CM4" s="37"/>
      <c r="CN4" s="37"/>
      <c r="CO4" s="37"/>
      <c r="CP4" s="37"/>
      <c r="CQ4" s="37"/>
      <c r="CR4" s="37"/>
      <c r="CS4" s="37"/>
      <c r="CT4" s="37"/>
      <c r="CU4" s="37"/>
      <c r="CV4" s="37"/>
      <c r="CW4" s="37"/>
    </row>
    <row r="5" spans="3:101" ht="18.75">
      <c r="C5" s="41"/>
      <c r="J5" s="294" t="s">
        <v>106</v>
      </c>
      <c r="K5" s="294"/>
      <c r="L5" s="294"/>
      <c r="M5" s="294"/>
      <c r="N5" s="294"/>
      <c r="O5" s="294"/>
      <c r="P5" s="294"/>
      <c r="Q5" s="294"/>
      <c r="R5" s="294"/>
      <c r="S5" s="37"/>
      <c r="T5" s="37"/>
      <c r="U5" s="37"/>
      <c r="V5" s="37"/>
      <c r="W5" s="37"/>
      <c r="X5" s="37"/>
      <c r="Y5" s="37"/>
      <c r="Z5" s="37"/>
      <c r="AA5" s="37"/>
      <c r="AB5" s="37"/>
      <c r="AC5" s="37"/>
      <c r="AD5" s="37"/>
      <c r="AE5" s="37"/>
      <c r="AF5" s="37"/>
      <c r="AG5" s="37"/>
      <c r="AH5" s="37"/>
      <c r="AI5" s="37"/>
      <c r="AJ5" s="37"/>
      <c r="AK5" s="37"/>
      <c r="AL5" s="37"/>
      <c r="AM5" s="37"/>
      <c r="AN5" s="37"/>
      <c r="AO5" s="37"/>
      <c r="AP5" s="37"/>
      <c r="AQ5" s="37"/>
      <c r="AR5" s="37"/>
      <c r="AS5" s="37"/>
      <c r="AT5" s="37"/>
      <c r="AU5" s="37"/>
      <c r="AV5" s="37"/>
      <c r="AW5" s="37"/>
      <c r="AX5" s="37"/>
      <c r="AY5" s="37"/>
      <c r="AZ5" s="37"/>
      <c r="BA5" s="37"/>
      <c r="BB5" s="37"/>
      <c r="BC5" s="37"/>
      <c r="BD5" s="37"/>
      <c r="BE5" s="37"/>
      <c r="BF5" s="37"/>
      <c r="BG5" s="37"/>
      <c r="BH5" s="37"/>
      <c r="BI5" s="37"/>
      <c r="BJ5" s="37"/>
      <c r="BK5" s="37"/>
      <c r="BL5" s="37"/>
      <c r="BM5" s="37"/>
      <c r="BN5" s="37"/>
      <c r="BO5" s="37"/>
      <c r="BP5" s="37"/>
      <c r="BQ5" s="37"/>
      <c r="BR5" s="37"/>
      <c r="BS5" s="37"/>
      <c r="BT5" s="37"/>
      <c r="BU5" s="37"/>
      <c r="BV5" s="37"/>
      <c r="BW5" s="37"/>
      <c r="BX5" s="37"/>
      <c r="BY5" s="37"/>
      <c r="BZ5" s="37"/>
      <c r="CA5" s="37"/>
      <c r="CB5" s="37"/>
      <c r="CC5" s="37"/>
      <c r="CD5" s="37"/>
      <c r="CE5" s="37"/>
      <c r="CF5" s="37"/>
      <c r="CG5" s="37"/>
      <c r="CH5" s="37"/>
      <c r="CI5" s="37"/>
      <c r="CJ5" s="37"/>
      <c r="CK5" s="37"/>
      <c r="CL5" s="37"/>
      <c r="CM5" s="37"/>
      <c r="CN5" s="37"/>
      <c r="CO5" s="37"/>
      <c r="CP5" s="37"/>
      <c r="CQ5" s="37"/>
      <c r="CR5" s="37"/>
      <c r="CS5" s="37"/>
      <c r="CT5" s="37"/>
      <c r="CU5" s="37"/>
      <c r="CV5" s="37"/>
      <c r="CW5" s="37"/>
    </row>
    <row r="6" spans="3:101" ht="15.75">
      <c r="C6" s="42"/>
      <c r="J6" s="57" t="s">
        <v>104</v>
      </c>
      <c r="K6" s="57"/>
      <c r="L6" s="57"/>
      <c r="M6" s="57"/>
      <c r="N6" s="57"/>
      <c r="O6" s="57"/>
      <c r="P6" s="57"/>
      <c r="Q6" s="57"/>
      <c r="R6" s="58"/>
      <c r="S6" s="37"/>
      <c r="T6" s="37"/>
      <c r="U6" s="37"/>
      <c r="V6" s="37"/>
      <c r="W6" s="37"/>
      <c r="X6" s="37"/>
      <c r="Y6" s="37"/>
      <c r="Z6" s="37"/>
      <c r="AA6" s="37"/>
      <c r="AB6" s="37"/>
      <c r="AC6" s="37"/>
      <c r="AD6" s="37"/>
      <c r="AE6" s="37"/>
      <c r="AF6" s="37"/>
      <c r="AG6" s="37"/>
      <c r="AH6" s="37"/>
      <c r="AI6" s="37"/>
      <c r="AJ6" s="37"/>
      <c r="AK6" s="37"/>
      <c r="AL6" s="37"/>
      <c r="AM6" s="37"/>
      <c r="AN6" s="37"/>
      <c r="AO6" s="37"/>
      <c r="AP6" s="37"/>
      <c r="AQ6" s="37"/>
      <c r="AR6" s="37"/>
      <c r="AS6" s="37"/>
      <c r="AT6" s="37"/>
      <c r="AU6" s="37"/>
      <c r="AV6" s="37"/>
      <c r="AW6" s="37"/>
      <c r="AX6" s="37"/>
      <c r="AY6" s="37"/>
      <c r="AZ6" s="37"/>
      <c r="BA6" s="37"/>
      <c r="BB6" s="37"/>
      <c r="BC6" s="37"/>
      <c r="BD6" s="37"/>
      <c r="BE6" s="37"/>
      <c r="BF6" s="37"/>
      <c r="BG6" s="37"/>
      <c r="BH6" s="37"/>
      <c r="BI6" s="37"/>
      <c r="BJ6" s="37"/>
      <c r="BK6" s="37"/>
      <c r="BL6" s="37"/>
      <c r="BM6" s="37"/>
      <c r="BN6" s="37"/>
      <c r="BO6" s="37"/>
      <c r="BP6" s="37"/>
      <c r="BQ6" s="37"/>
      <c r="BR6" s="37"/>
      <c r="BS6" s="37"/>
      <c r="BT6" s="37"/>
      <c r="BU6" s="37"/>
      <c r="BV6" s="37"/>
      <c r="BW6" s="37"/>
      <c r="BX6" s="37"/>
      <c r="BY6" s="37"/>
      <c r="BZ6" s="37"/>
      <c r="CA6" s="37"/>
      <c r="CB6" s="37"/>
      <c r="CC6" s="37"/>
      <c r="CD6" s="37"/>
      <c r="CE6" s="37"/>
      <c r="CF6" s="37"/>
      <c r="CG6" s="37"/>
      <c r="CH6" s="37"/>
      <c r="CI6" s="37"/>
      <c r="CJ6" s="37"/>
      <c r="CK6" s="37"/>
      <c r="CL6" s="37"/>
      <c r="CM6" s="37"/>
      <c r="CN6" s="37"/>
      <c r="CO6" s="37"/>
      <c r="CP6" s="37"/>
      <c r="CQ6" s="37"/>
      <c r="CR6" s="37"/>
      <c r="CS6" s="37"/>
      <c r="CT6" s="37"/>
      <c r="CU6" s="37"/>
      <c r="CV6" s="37"/>
      <c r="CW6" s="37"/>
    </row>
    <row r="7" spans="3:101" ht="18.75">
      <c r="C7" s="41"/>
      <c r="I7" s="148" t="s">
        <v>258</v>
      </c>
      <c r="J7" s="294" t="s">
        <v>255</v>
      </c>
      <c r="K7" s="294"/>
      <c r="L7" s="294"/>
      <c r="M7" s="294"/>
      <c r="N7" s="294"/>
      <c r="O7" s="294"/>
      <c r="P7" s="294"/>
      <c r="Q7" s="294"/>
      <c r="R7" s="294"/>
      <c r="S7" s="37"/>
      <c r="T7" s="37"/>
      <c r="U7" s="37"/>
      <c r="V7" s="37"/>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c r="CI7" s="37"/>
      <c r="CJ7" s="37"/>
      <c r="CK7" s="37"/>
      <c r="CL7" s="37"/>
      <c r="CM7" s="37"/>
      <c r="CN7" s="37"/>
      <c r="CO7" s="37"/>
      <c r="CP7" s="37"/>
      <c r="CQ7" s="37"/>
      <c r="CR7" s="37"/>
      <c r="CS7" s="37"/>
      <c r="CT7" s="37"/>
      <c r="CU7" s="37"/>
      <c r="CV7" s="37"/>
      <c r="CW7" s="37"/>
    </row>
    <row r="8" spans="1:101" ht="49.5" customHeight="1">
      <c r="A8" s="297" t="s">
        <v>110</v>
      </c>
      <c r="B8" s="298"/>
      <c r="C8" s="298"/>
      <c r="D8" s="298"/>
      <c r="E8" s="298"/>
      <c r="F8" s="298"/>
      <c r="G8" s="298"/>
      <c r="H8" s="298"/>
      <c r="I8" s="298"/>
      <c r="J8" s="298"/>
      <c r="K8" s="298"/>
      <c r="L8" s="298"/>
      <c r="M8" s="298"/>
      <c r="N8" s="298"/>
      <c r="O8" s="298"/>
      <c r="P8" s="298"/>
      <c r="Q8" s="298"/>
      <c r="R8" s="44"/>
      <c r="S8" s="37"/>
      <c r="T8" s="37"/>
      <c r="U8" s="37"/>
      <c r="V8" s="37"/>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row>
    <row r="9" spans="1:101" ht="21" customHeight="1">
      <c r="A9" s="297" t="s">
        <v>111</v>
      </c>
      <c r="B9" s="297"/>
      <c r="C9" s="297"/>
      <c r="D9" s="297"/>
      <c r="E9" s="297"/>
      <c r="F9" s="297"/>
      <c r="G9" s="297"/>
      <c r="H9" s="297"/>
      <c r="I9" s="297"/>
      <c r="J9" s="297"/>
      <c r="K9" s="297"/>
      <c r="L9" s="297"/>
      <c r="M9" s="297"/>
      <c r="N9" s="297"/>
      <c r="O9" s="297"/>
      <c r="P9" s="297"/>
      <c r="Q9" s="297"/>
      <c r="R9" s="29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c r="CI9" s="37"/>
      <c r="CJ9" s="37"/>
      <c r="CK9" s="37"/>
      <c r="CL9" s="37"/>
      <c r="CM9" s="37"/>
      <c r="CN9" s="37"/>
      <c r="CO9" s="37"/>
      <c r="CP9" s="37"/>
      <c r="CQ9" s="37"/>
      <c r="CR9" s="37"/>
      <c r="CS9" s="37"/>
      <c r="CT9" s="37"/>
      <c r="CU9" s="37"/>
      <c r="CV9" s="37"/>
      <c r="CW9" s="37"/>
    </row>
    <row r="10" spans="1:101" ht="19.5" customHeight="1">
      <c r="A10" s="297" t="s">
        <v>112</v>
      </c>
      <c r="B10" s="297"/>
      <c r="C10" s="297"/>
      <c r="D10" s="297"/>
      <c r="E10" s="297"/>
      <c r="F10" s="297"/>
      <c r="G10" s="297"/>
      <c r="H10" s="297"/>
      <c r="I10" s="297"/>
      <c r="J10" s="297"/>
      <c r="K10" s="297"/>
      <c r="L10" s="297"/>
      <c r="M10" s="297"/>
      <c r="N10" s="297"/>
      <c r="O10" s="297"/>
      <c r="P10" s="297"/>
      <c r="Q10" s="297"/>
      <c r="R10" s="297"/>
      <c r="S10" s="37"/>
      <c r="T10" s="37"/>
      <c r="U10" s="37"/>
      <c r="V10" s="37"/>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c r="CI10" s="37"/>
      <c r="CJ10" s="37"/>
      <c r="CK10" s="37"/>
      <c r="CL10" s="37"/>
      <c r="CM10" s="37"/>
      <c r="CN10" s="37"/>
      <c r="CO10" s="37"/>
      <c r="CP10" s="37"/>
      <c r="CQ10" s="37"/>
      <c r="CR10" s="37"/>
      <c r="CS10" s="37"/>
      <c r="CT10" s="37"/>
      <c r="CU10" s="37"/>
      <c r="CV10" s="37"/>
      <c r="CW10" s="37"/>
    </row>
    <row r="11" spans="1:101" ht="21.75" customHeight="1">
      <c r="A11" s="299" t="s">
        <v>103</v>
      </c>
      <c r="B11" s="300"/>
      <c r="C11" s="300"/>
      <c r="D11" s="300"/>
      <c r="E11" s="300"/>
      <c r="F11" s="300"/>
      <c r="G11" s="300"/>
      <c r="H11" s="300"/>
      <c r="I11" s="300"/>
      <c r="J11" s="300"/>
      <c r="K11" s="300"/>
      <c r="L11" s="300"/>
      <c r="M11" s="300"/>
      <c r="N11" s="300"/>
      <c r="O11" s="300"/>
      <c r="P11" s="300"/>
      <c r="Q11" s="300"/>
      <c r="R11" s="44"/>
      <c r="S11" s="37"/>
      <c r="T11" s="37"/>
      <c r="U11" s="37"/>
      <c r="V11" s="37"/>
      <c r="W11" s="37"/>
      <c r="X11" s="37"/>
      <c r="Y11" s="37"/>
      <c r="Z11" s="37"/>
      <c r="AA11" s="37"/>
      <c r="AB11" s="37"/>
      <c r="AC11" s="37"/>
      <c r="AD11" s="37"/>
      <c r="AE11" s="37"/>
      <c r="AF11" s="37"/>
      <c r="AG11" s="37"/>
      <c r="AH11" s="37"/>
      <c r="AI11" s="37"/>
      <c r="AJ11" s="37"/>
      <c r="AK11" s="37"/>
      <c r="AL11" s="37"/>
      <c r="AM11" s="37"/>
      <c r="AN11" s="37"/>
      <c r="AO11" s="37"/>
      <c r="AP11" s="37"/>
      <c r="AQ11" s="37"/>
      <c r="AR11" s="37"/>
      <c r="AS11" s="37"/>
      <c r="AT11" s="37"/>
      <c r="AU11" s="37"/>
      <c r="AV11" s="37"/>
      <c r="AW11" s="37"/>
      <c r="AX11" s="37"/>
      <c r="AY11" s="37"/>
      <c r="AZ11" s="37"/>
      <c r="BA11" s="37"/>
      <c r="BB11" s="37"/>
      <c r="BC11" s="37"/>
      <c r="BD11" s="37"/>
      <c r="BE11" s="37"/>
      <c r="BF11" s="37"/>
      <c r="BG11" s="37"/>
      <c r="BH11" s="37"/>
      <c r="BI11" s="37"/>
      <c r="BJ11" s="37"/>
      <c r="BK11" s="37"/>
      <c r="BL11" s="37"/>
      <c r="BM11" s="37"/>
      <c r="BN11" s="37"/>
      <c r="BO11" s="37"/>
      <c r="BP11" s="37"/>
      <c r="BQ11" s="37"/>
      <c r="BR11" s="37"/>
      <c r="BS11" s="37"/>
      <c r="BT11" s="37"/>
      <c r="BU11" s="37"/>
      <c r="BV11" s="37"/>
      <c r="BW11" s="37"/>
      <c r="BX11" s="37"/>
      <c r="BY11" s="37"/>
      <c r="BZ11" s="37"/>
      <c r="CA11" s="37"/>
      <c r="CB11" s="37"/>
      <c r="CC11" s="37"/>
      <c r="CD11" s="37"/>
      <c r="CE11" s="37"/>
      <c r="CF11" s="37"/>
      <c r="CG11" s="37"/>
      <c r="CH11" s="37"/>
      <c r="CI11" s="37"/>
      <c r="CJ11" s="37"/>
      <c r="CK11" s="37"/>
      <c r="CL11" s="37"/>
      <c r="CM11" s="37"/>
      <c r="CN11" s="37"/>
      <c r="CO11" s="37"/>
      <c r="CP11" s="37"/>
      <c r="CQ11" s="37"/>
      <c r="CR11" s="37"/>
      <c r="CS11" s="37"/>
      <c r="CT11" s="37"/>
      <c r="CU11" s="37"/>
      <c r="CV11" s="37"/>
      <c r="CW11" s="37"/>
    </row>
    <row r="12" spans="1:101" ht="18.75">
      <c r="A12" s="301" t="s">
        <v>102</v>
      </c>
      <c r="B12" s="298"/>
      <c r="C12" s="298"/>
      <c r="D12" s="298"/>
      <c r="E12" s="298"/>
      <c r="F12" s="298"/>
      <c r="G12" s="298"/>
      <c r="H12" s="298"/>
      <c r="I12" s="298"/>
      <c r="J12" s="298"/>
      <c r="K12" s="298"/>
      <c r="L12" s="298"/>
      <c r="M12" s="298"/>
      <c r="N12" s="298"/>
      <c r="O12" s="298"/>
      <c r="P12" s="298"/>
      <c r="Q12" s="298"/>
      <c r="R12" s="44"/>
      <c r="S12" s="37"/>
      <c r="T12" s="37"/>
      <c r="U12" s="37"/>
      <c r="V12" s="3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c r="CC12" s="37"/>
      <c r="CD12" s="37"/>
      <c r="CE12" s="37"/>
      <c r="CF12" s="37"/>
      <c r="CG12" s="37"/>
      <c r="CH12" s="37"/>
      <c r="CI12" s="37"/>
      <c r="CJ12" s="37"/>
      <c r="CK12" s="37"/>
      <c r="CL12" s="37"/>
      <c r="CM12" s="37"/>
      <c r="CN12" s="37"/>
      <c r="CO12" s="37"/>
      <c r="CP12" s="37"/>
      <c r="CQ12" s="37"/>
      <c r="CR12" s="37"/>
      <c r="CS12" s="37"/>
      <c r="CT12" s="37"/>
      <c r="CU12" s="37"/>
      <c r="CV12" s="37"/>
      <c r="CW12" s="37"/>
    </row>
    <row r="13" spans="1:101" ht="21.75" customHeight="1">
      <c r="A13" s="302" t="s">
        <v>256</v>
      </c>
      <c r="B13" s="303"/>
      <c r="C13" s="303"/>
      <c r="D13" s="303"/>
      <c r="E13" s="303"/>
      <c r="F13" s="303"/>
      <c r="G13" s="303"/>
      <c r="H13" s="303"/>
      <c r="I13" s="303"/>
      <c r="J13" s="303"/>
      <c r="K13" s="303"/>
      <c r="L13" s="303"/>
      <c r="M13" s="303"/>
      <c r="N13" s="303"/>
      <c r="O13" s="303"/>
      <c r="P13" s="303"/>
      <c r="Q13" s="303"/>
      <c r="R13" s="44"/>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c r="AT13" s="37"/>
      <c r="AU13" s="37"/>
      <c r="AV13" s="37"/>
      <c r="AW13" s="37"/>
      <c r="AX13" s="37"/>
      <c r="AY13" s="37"/>
      <c r="AZ13" s="37"/>
      <c r="BA13" s="37"/>
      <c r="BB13" s="37"/>
      <c r="BC13" s="37"/>
      <c r="BD13" s="37"/>
      <c r="BE13" s="37"/>
      <c r="BF13" s="37"/>
      <c r="BG13" s="37"/>
      <c r="BH13" s="37"/>
      <c r="BI13" s="37"/>
      <c r="BJ13" s="37"/>
      <c r="BK13" s="37"/>
      <c r="BL13" s="37"/>
      <c r="BM13" s="37"/>
      <c r="BN13" s="37"/>
      <c r="BO13" s="37"/>
      <c r="BP13" s="37"/>
      <c r="BQ13" s="37"/>
      <c r="BR13" s="37"/>
      <c r="BS13" s="37"/>
      <c r="BT13" s="37"/>
      <c r="BU13" s="37"/>
      <c r="BV13" s="37"/>
      <c r="BW13" s="37"/>
      <c r="BX13" s="37"/>
      <c r="BY13" s="37"/>
      <c r="BZ13" s="37"/>
      <c r="CA13" s="37"/>
      <c r="CB13" s="37"/>
      <c r="CC13" s="37"/>
      <c r="CD13" s="37"/>
      <c r="CE13" s="37"/>
      <c r="CF13" s="37"/>
      <c r="CG13" s="37"/>
      <c r="CH13" s="37"/>
      <c r="CI13" s="37"/>
      <c r="CJ13" s="37"/>
      <c r="CK13" s="37"/>
      <c r="CL13" s="37"/>
      <c r="CM13" s="37"/>
      <c r="CN13" s="37"/>
      <c r="CO13" s="37"/>
      <c r="CP13" s="37"/>
      <c r="CQ13" s="37"/>
      <c r="CR13" s="37"/>
      <c r="CS13" s="37"/>
      <c r="CT13" s="37"/>
      <c r="CU13" s="37"/>
      <c r="CV13" s="37"/>
      <c r="CW13" s="37"/>
    </row>
    <row r="14" spans="1:101" ht="21.75" customHeight="1">
      <c r="A14" s="302" t="s">
        <v>257</v>
      </c>
      <c r="B14" s="303"/>
      <c r="C14" s="303"/>
      <c r="D14" s="303"/>
      <c r="E14" s="303"/>
      <c r="F14" s="303"/>
      <c r="G14" s="303"/>
      <c r="H14" s="303"/>
      <c r="I14" s="303"/>
      <c r="J14" s="303"/>
      <c r="K14" s="303"/>
      <c r="L14" s="303"/>
      <c r="M14" s="303"/>
      <c r="N14" s="303"/>
      <c r="O14" s="303"/>
      <c r="P14" s="303"/>
      <c r="Q14" s="303"/>
      <c r="R14" s="44"/>
      <c r="S14" s="37"/>
      <c r="T14" s="37"/>
      <c r="U14" s="37"/>
      <c r="V14" s="37"/>
      <c r="W14" s="37"/>
      <c r="X14" s="37"/>
      <c r="Y14" s="37"/>
      <c r="Z14" s="37"/>
      <c r="AA14" s="37"/>
      <c r="AB14" s="37"/>
      <c r="AC14" s="37"/>
      <c r="AD14" s="37"/>
      <c r="AE14" s="37"/>
      <c r="AF14" s="37"/>
      <c r="AG14" s="37"/>
      <c r="AH14" s="37"/>
      <c r="AI14" s="37"/>
      <c r="AJ14" s="37"/>
      <c r="AK14" s="37"/>
      <c r="AL14" s="37"/>
      <c r="AM14" s="37"/>
      <c r="AN14" s="37"/>
      <c r="AO14" s="37"/>
      <c r="AP14" s="37"/>
      <c r="AQ14" s="37"/>
      <c r="AR14" s="37"/>
      <c r="AS14" s="37"/>
      <c r="AT14" s="37"/>
      <c r="AU14" s="37"/>
      <c r="AV14" s="37"/>
      <c r="AW14" s="37"/>
      <c r="AX14" s="37"/>
      <c r="AY14" s="37"/>
      <c r="AZ14" s="37"/>
      <c r="BA14" s="37"/>
      <c r="BB14" s="37"/>
      <c r="BC14" s="37"/>
      <c r="BD14" s="37"/>
      <c r="BE14" s="37"/>
      <c r="BF14" s="37"/>
      <c r="BG14" s="37"/>
      <c r="BH14" s="37"/>
      <c r="BI14" s="37"/>
      <c r="BJ14" s="37"/>
      <c r="BK14" s="37"/>
      <c r="BL14" s="37"/>
      <c r="BM14" s="37"/>
      <c r="BN14" s="37"/>
      <c r="BO14" s="37"/>
      <c r="BP14" s="37"/>
      <c r="BQ14" s="37"/>
      <c r="BR14" s="37"/>
      <c r="BS14" s="37"/>
      <c r="BT14" s="37"/>
      <c r="BU14" s="37"/>
      <c r="BV14" s="37"/>
      <c r="BW14" s="37"/>
      <c r="BX14" s="37"/>
      <c r="BY14" s="37"/>
      <c r="BZ14" s="37"/>
      <c r="CA14" s="37"/>
      <c r="CB14" s="37"/>
      <c r="CC14" s="37"/>
      <c r="CD14" s="37"/>
      <c r="CE14" s="37"/>
      <c r="CF14" s="37"/>
      <c r="CG14" s="37"/>
      <c r="CH14" s="37"/>
      <c r="CI14" s="37"/>
      <c r="CJ14" s="37"/>
      <c r="CK14" s="37"/>
      <c r="CL14" s="37"/>
      <c r="CM14" s="37"/>
      <c r="CN14" s="37"/>
      <c r="CO14" s="37"/>
      <c r="CP14" s="37"/>
      <c r="CQ14" s="37"/>
      <c r="CR14" s="37"/>
      <c r="CS14" s="37"/>
      <c r="CT14" s="37"/>
      <c r="CU14" s="37"/>
      <c r="CV14" s="37"/>
      <c r="CW14" s="37"/>
    </row>
    <row r="15" spans="1:101" ht="19.5" customHeight="1">
      <c r="A15" s="39"/>
      <c r="B15" s="40"/>
      <c r="C15" s="40"/>
      <c r="D15" s="40"/>
      <c r="E15" s="294" t="s">
        <v>177</v>
      </c>
      <c r="F15" s="294"/>
      <c r="G15" s="294"/>
      <c r="H15" s="294"/>
      <c r="I15" s="294"/>
      <c r="J15" s="294"/>
      <c r="K15" s="294"/>
      <c r="L15" s="294"/>
      <c r="M15" s="294"/>
      <c r="N15" s="294"/>
      <c r="O15" s="294"/>
      <c r="P15" s="294"/>
      <c r="Q15" s="294"/>
      <c r="R15" s="37"/>
      <c r="S15" s="37"/>
      <c r="T15" s="37"/>
      <c r="U15" s="37"/>
      <c r="V15" s="37"/>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c r="CC15" s="37"/>
      <c r="CD15" s="37"/>
      <c r="CE15" s="37"/>
      <c r="CF15" s="37"/>
      <c r="CG15" s="37"/>
      <c r="CH15" s="37"/>
      <c r="CI15" s="37"/>
      <c r="CJ15" s="37"/>
      <c r="CK15" s="37"/>
      <c r="CL15" s="37"/>
      <c r="CM15" s="37"/>
      <c r="CN15" s="37"/>
      <c r="CO15" s="37"/>
      <c r="CP15" s="37"/>
      <c r="CQ15" s="37"/>
      <c r="CR15" s="37"/>
      <c r="CS15" s="37"/>
      <c r="CT15" s="37"/>
      <c r="CU15" s="37"/>
      <c r="CV15" s="37"/>
      <c r="CW15" s="37"/>
    </row>
    <row r="16" spans="1:101" ht="18.75">
      <c r="A16" s="39"/>
      <c r="B16" s="40"/>
      <c r="C16" s="40"/>
      <c r="D16" s="40"/>
      <c r="E16" s="294" t="s">
        <v>101</v>
      </c>
      <c r="F16" s="295"/>
      <c r="G16" s="295"/>
      <c r="H16" s="295"/>
      <c r="I16" s="295"/>
      <c r="J16" s="295"/>
      <c r="K16" s="295"/>
      <c r="L16" s="295"/>
      <c r="M16" s="295"/>
      <c r="N16" s="295"/>
      <c r="O16" s="295"/>
      <c r="P16" s="295"/>
      <c r="Q16" s="295"/>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c r="AT16" s="37"/>
      <c r="AU16" s="37"/>
      <c r="AV16" s="37"/>
      <c r="AW16" s="37"/>
      <c r="AX16" s="37"/>
      <c r="AY16" s="37"/>
      <c r="AZ16" s="37"/>
      <c r="BA16" s="37"/>
      <c r="BB16" s="37"/>
      <c r="BC16" s="37"/>
      <c r="BD16" s="37"/>
      <c r="BE16" s="37"/>
      <c r="BF16" s="37"/>
      <c r="BG16" s="37"/>
      <c r="BH16" s="37"/>
      <c r="BI16" s="37"/>
      <c r="BJ16" s="37"/>
      <c r="BK16" s="37"/>
      <c r="BL16" s="37"/>
      <c r="BM16" s="37"/>
      <c r="BN16" s="37"/>
      <c r="BO16" s="37"/>
      <c r="BP16" s="37"/>
      <c r="BQ16" s="37"/>
      <c r="BR16" s="37"/>
      <c r="BS16" s="37"/>
      <c r="BT16" s="37"/>
      <c r="BU16" s="37"/>
      <c r="BV16" s="37"/>
      <c r="BW16" s="37"/>
      <c r="BX16" s="37"/>
      <c r="BY16" s="37"/>
      <c r="BZ16" s="37"/>
      <c r="CA16" s="37"/>
      <c r="CB16" s="37"/>
      <c r="CC16" s="37"/>
      <c r="CD16" s="37"/>
      <c r="CE16" s="37"/>
      <c r="CF16" s="37"/>
      <c r="CG16" s="37"/>
      <c r="CH16" s="37"/>
      <c r="CI16" s="37"/>
      <c r="CJ16" s="37"/>
      <c r="CK16" s="37"/>
      <c r="CL16" s="37"/>
      <c r="CM16" s="37"/>
      <c r="CN16" s="37"/>
      <c r="CO16" s="37"/>
      <c r="CP16" s="37"/>
      <c r="CQ16" s="37"/>
      <c r="CR16" s="37"/>
      <c r="CS16" s="37"/>
      <c r="CT16" s="37"/>
      <c r="CU16" s="37"/>
      <c r="CV16" s="37"/>
      <c r="CW16" s="37"/>
    </row>
    <row r="17" spans="3:101" ht="18.75">
      <c r="C17" s="39"/>
      <c r="E17" s="294" t="s">
        <v>254</v>
      </c>
      <c r="F17" s="295"/>
      <c r="G17" s="295"/>
      <c r="H17" s="295"/>
      <c r="I17" s="295"/>
      <c r="J17" s="295"/>
      <c r="K17" s="295"/>
      <c r="L17" s="295"/>
      <c r="M17" s="295"/>
      <c r="N17" s="295"/>
      <c r="O17" s="295"/>
      <c r="P17" s="295"/>
      <c r="Q17" s="295"/>
      <c r="R17" s="37"/>
      <c r="S17" s="37"/>
      <c r="T17" s="37"/>
      <c r="U17" s="37"/>
      <c r="V17" s="37"/>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c r="CC17" s="37"/>
      <c r="CD17" s="37"/>
      <c r="CE17" s="37"/>
      <c r="CF17" s="37"/>
      <c r="CG17" s="37"/>
      <c r="CH17" s="37"/>
      <c r="CI17" s="37"/>
      <c r="CJ17" s="37"/>
      <c r="CK17" s="37"/>
      <c r="CL17" s="37"/>
      <c r="CM17" s="37"/>
      <c r="CN17" s="37"/>
      <c r="CO17" s="37"/>
      <c r="CP17" s="37"/>
      <c r="CQ17" s="37"/>
      <c r="CR17" s="37"/>
      <c r="CS17" s="37"/>
      <c r="CT17" s="37"/>
      <c r="CU17" s="37"/>
      <c r="CV17" s="37"/>
      <c r="CW17" s="37"/>
    </row>
    <row r="18" spans="5:101" ht="18.75">
      <c r="E18" s="294" t="s">
        <v>119</v>
      </c>
      <c r="F18" s="295"/>
      <c r="G18" s="295"/>
      <c r="H18" s="295"/>
      <c r="I18" s="295"/>
      <c r="J18" s="295"/>
      <c r="K18" s="295"/>
      <c r="L18" s="295"/>
      <c r="M18" s="295"/>
      <c r="N18" s="295"/>
      <c r="O18" s="295"/>
      <c r="P18" s="295"/>
      <c r="Q18" s="295"/>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row>
    <row r="19" spans="5:101" ht="16.5" customHeight="1">
      <c r="E19" s="294" t="s">
        <v>221</v>
      </c>
      <c r="F19" s="307"/>
      <c r="G19" s="307"/>
      <c r="H19" s="307"/>
      <c r="I19" s="307"/>
      <c r="J19" s="307"/>
      <c r="K19" s="307"/>
      <c r="L19" s="307"/>
      <c r="M19" s="307"/>
      <c r="N19" s="307"/>
      <c r="O19" s="307"/>
      <c r="P19" s="307"/>
      <c r="Q19" s="30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row>
    <row r="20" spans="1:101" ht="12.75">
      <c r="A20" s="37"/>
      <c r="B20" s="37"/>
      <c r="C20" s="37"/>
      <c r="D20" s="37"/>
      <c r="E20" s="37"/>
      <c r="F20" s="37"/>
      <c r="G20" s="37"/>
      <c r="H20" s="37"/>
      <c r="I20" s="37"/>
      <c r="J20" s="37"/>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row>
    <row r="21" spans="1:101" ht="12.75">
      <c r="A21" s="37"/>
      <c r="B21" s="37"/>
      <c r="C21" s="37"/>
      <c r="D21" s="37"/>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row>
    <row r="22" spans="1:101" ht="48.75" customHeight="1">
      <c r="A22" s="38"/>
      <c r="B22" s="37"/>
      <c r="C22" s="37"/>
      <c r="D22" s="37"/>
      <c r="E22" s="37"/>
      <c r="F22" s="37"/>
      <c r="G22" s="37"/>
      <c r="H22" s="37"/>
      <c r="I22" s="37"/>
      <c r="J22" s="304"/>
      <c r="K22" s="304"/>
      <c r="L22" s="304"/>
      <c r="M22" s="304"/>
      <c r="N22" s="304"/>
      <c r="O22" s="304"/>
      <c r="P22" s="304"/>
      <c r="Q22" s="304"/>
      <c r="R22" s="304"/>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row>
    <row r="23" spans="1:101" ht="12.75">
      <c r="A23" s="37"/>
      <c r="B23" s="37"/>
      <c r="C23" s="37"/>
      <c r="D23" s="37"/>
      <c r="E23" s="37"/>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row>
    <row r="24" spans="1:101" ht="12.75">
      <c r="A24" s="37"/>
      <c r="B24" s="37"/>
      <c r="C24" s="37"/>
      <c r="D24" s="37"/>
      <c r="E24" s="37"/>
      <c r="F24" s="37"/>
      <c r="G24" s="37"/>
      <c r="H24" s="37"/>
      <c r="I24" s="37"/>
      <c r="J24" s="37"/>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row>
    <row r="25" spans="1:101" ht="12.75">
      <c r="A25" s="37"/>
      <c r="B25" s="37"/>
      <c r="C25" s="37"/>
      <c r="D25" s="37"/>
      <c r="E25" s="37"/>
      <c r="F25" s="37"/>
      <c r="G25" s="37"/>
      <c r="H25" s="37"/>
      <c r="I25" s="37"/>
      <c r="J25" s="37"/>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row>
    <row r="26" spans="1:101" ht="12.75">
      <c r="A26" s="37"/>
      <c r="B26" s="37"/>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row>
    <row r="27" spans="1:101" ht="12.75">
      <c r="A27" s="37"/>
      <c r="B27" s="37"/>
      <c r="C27" s="37"/>
      <c r="D27" s="37"/>
      <c r="E27" s="37"/>
      <c r="F27" s="37"/>
      <c r="G27" s="37"/>
      <c r="H27" s="37"/>
      <c r="I27" s="37"/>
      <c r="J27" s="37"/>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row>
    <row r="28" spans="1:101" ht="12.75">
      <c r="A28" s="37"/>
      <c r="B28" s="37"/>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row>
    <row r="29" spans="1:101" ht="12.75">
      <c r="A29" s="37"/>
      <c r="B29" s="37"/>
      <c r="C29" s="37"/>
      <c r="D29" s="37"/>
      <c r="E29" s="37"/>
      <c r="F29" s="37"/>
      <c r="G29" s="37"/>
      <c r="H29" s="37"/>
      <c r="I29" s="37"/>
      <c r="J29" s="37"/>
      <c r="K29" s="37"/>
      <c r="L29" s="37"/>
      <c r="M29" s="37"/>
      <c r="N29" s="37"/>
      <c r="O29" s="37"/>
      <c r="P29" s="37"/>
      <c r="Q29" s="37"/>
      <c r="R29" s="37"/>
      <c r="S29" s="37"/>
      <c r="T29" s="37"/>
      <c r="U29" s="37"/>
      <c r="V29" s="37"/>
      <c r="W29" s="37"/>
      <c r="X29" s="37"/>
      <c r="Y29" s="37"/>
      <c r="Z29" s="37"/>
      <c r="AA29" s="37"/>
      <c r="AB29" s="37"/>
      <c r="AC29" s="37"/>
      <c r="AD29" s="37"/>
      <c r="AE29" s="37"/>
      <c r="AF29" s="37"/>
      <c r="AG29" s="37"/>
      <c r="AH29" s="37"/>
      <c r="AI29" s="37"/>
      <c r="AJ29" s="37"/>
      <c r="AK29" s="37"/>
      <c r="AL29" s="37"/>
      <c r="AM29" s="37"/>
      <c r="AN29" s="37"/>
      <c r="AO29" s="37"/>
      <c r="AP29" s="37"/>
      <c r="AQ29" s="37"/>
      <c r="AR29" s="37"/>
      <c r="AS29" s="37"/>
      <c r="AT29" s="37"/>
      <c r="AU29" s="37"/>
      <c r="AV29" s="37"/>
      <c r="AW29" s="37"/>
      <c r="AX29" s="37"/>
      <c r="AY29" s="37"/>
      <c r="AZ29" s="37"/>
      <c r="BA29" s="37"/>
      <c r="BB29" s="37"/>
      <c r="BC29" s="37"/>
      <c r="BD29" s="37"/>
      <c r="BE29" s="37"/>
      <c r="BF29" s="37"/>
      <c r="BG29" s="37"/>
      <c r="BH29" s="37"/>
      <c r="BI29" s="37"/>
      <c r="BJ29" s="37"/>
      <c r="BK29" s="37"/>
      <c r="BL29" s="37"/>
      <c r="BM29" s="37"/>
      <c r="BN29" s="37"/>
      <c r="BO29" s="37"/>
      <c r="BP29" s="37"/>
      <c r="BQ29" s="37"/>
      <c r="BR29" s="37"/>
      <c r="BS29" s="37"/>
      <c r="BT29" s="37"/>
      <c r="BU29" s="37"/>
      <c r="BV29" s="37"/>
      <c r="BW29" s="37"/>
      <c r="BX29" s="37"/>
      <c r="BY29" s="37"/>
      <c r="BZ29" s="37"/>
      <c r="CA29" s="37"/>
      <c r="CB29" s="37"/>
      <c r="CC29" s="37"/>
      <c r="CD29" s="37"/>
      <c r="CE29" s="37"/>
      <c r="CF29" s="37"/>
      <c r="CG29" s="37"/>
      <c r="CH29" s="37"/>
      <c r="CI29" s="37"/>
      <c r="CJ29" s="37"/>
      <c r="CK29" s="37"/>
      <c r="CL29" s="37"/>
      <c r="CM29" s="37"/>
      <c r="CN29" s="37"/>
      <c r="CO29" s="37"/>
      <c r="CP29" s="37"/>
      <c r="CQ29" s="37"/>
      <c r="CR29" s="37"/>
      <c r="CS29" s="37"/>
      <c r="CT29" s="37"/>
      <c r="CU29" s="37"/>
      <c r="CV29" s="37"/>
      <c r="CW29" s="37"/>
    </row>
    <row r="30" spans="1:101" ht="12.75">
      <c r="A30" s="37"/>
      <c r="B30" s="37"/>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c r="AG30" s="37"/>
      <c r="AH30" s="37"/>
      <c r="AI30" s="37"/>
      <c r="AJ30" s="37"/>
      <c r="AK30" s="37"/>
      <c r="AL30" s="37"/>
      <c r="AM30" s="37"/>
      <c r="AN30" s="37"/>
      <c r="AO30" s="37"/>
      <c r="AP30" s="37"/>
      <c r="AQ30" s="37"/>
      <c r="AR30" s="37"/>
      <c r="AS30" s="37"/>
      <c r="AT30" s="37"/>
      <c r="AU30" s="37"/>
      <c r="AV30" s="37"/>
      <c r="AW30" s="37"/>
      <c r="AX30" s="37"/>
      <c r="AY30" s="37"/>
      <c r="AZ30" s="37"/>
      <c r="BA30" s="37"/>
      <c r="BB30" s="37"/>
      <c r="BC30" s="37"/>
      <c r="BD30" s="37"/>
      <c r="BE30" s="37"/>
      <c r="BF30" s="37"/>
      <c r="BG30" s="37"/>
      <c r="BH30" s="37"/>
      <c r="BI30" s="37"/>
      <c r="BJ30" s="37"/>
      <c r="BK30" s="37"/>
      <c r="BL30" s="37"/>
      <c r="BM30" s="37"/>
      <c r="BN30" s="37"/>
      <c r="BO30" s="37"/>
      <c r="BP30" s="37"/>
      <c r="BQ30" s="37"/>
      <c r="BR30" s="37"/>
      <c r="BS30" s="37"/>
      <c r="BT30" s="37"/>
      <c r="BU30" s="37"/>
      <c r="BV30" s="37"/>
      <c r="BW30" s="37"/>
      <c r="BX30" s="37"/>
      <c r="BY30" s="37"/>
      <c r="BZ30" s="37"/>
      <c r="CA30" s="37"/>
      <c r="CB30" s="37"/>
      <c r="CC30" s="37"/>
      <c r="CD30" s="37"/>
      <c r="CE30" s="37"/>
      <c r="CF30" s="37"/>
      <c r="CG30" s="37"/>
      <c r="CH30" s="37"/>
      <c r="CI30" s="37"/>
      <c r="CJ30" s="37"/>
      <c r="CK30" s="37"/>
      <c r="CL30" s="37"/>
      <c r="CM30" s="37"/>
      <c r="CN30" s="37"/>
      <c r="CO30" s="37"/>
      <c r="CP30" s="37"/>
      <c r="CQ30" s="37"/>
      <c r="CR30" s="37"/>
      <c r="CS30" s="37"/>
      <c r="CT30" s="37"/>
      <c r="CU30" s="37"/>
      <c r="CV30" s="37"/>
      <c r="CW30" s="37"/>
    </row>
    <row r="31" spans="1:101" ht="12.75">
      <c r="A31" s="37"/>
      <c r="B31" s="37"/>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7"/>
      <c r="CO31" s="37"/>
      <c r="CP31" s="37"/>
      <c r="CQ31" s="37"/>
      <c r="CR31" s="37"/>
      <c r="CS31" s="37"/>
      <c r="CT31" s="37"/>
      <c r="CU31" s="37"/>
      <c r="CV31" s="37"/>
      <c r="CW31" s="37"/>
    </row>
    <row r="32" spans="1:101" ht="12.75">
      <c r="A32" s="37"/>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37"/>
      <c r="BY32" s="37"/>
      <c r="BZ32" s="37"/>
      <c r="CA32" s="37"/>
      <c r="CB32" s="37"/>
      <c r="CC32" s="37"/>
      <c r="CD32" s="37"/>
      <c r="CE32" s="37"/>
      <c r="CF32" s="37"/>
      <c r="CG32" s="37"/>
      <c r="CH32" s="37"/>
      <c r="CI32" s="37"/>
      <c r="CJ32" s="37"/>
      <c r="CK32" s="37"/>
      <c r="CL32" s="37"/>
      <c r="CM32" s="37"/>
      <c r="CN32" s="37"/>
      <c r="CO32" s="37"/>
      <c r="CP32" s="37"/>
      <c r="CQ32" s="37"/>
      <c r="CR32" s="37"/>
      <c r="CS32" s="37"/>
      <c r="CT32" s="37"/>
      <c r="CU32" s="37"/>
      <c r="CV32" s="37"/>
      <c r="CW32" s="37"/>
    </row>
    <row r="33" spans="1:101" ht="12.75">
      <c r="A33" s="37"/>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7"/>
      <c r="BY33" s="37"/>
      <c r="BZ33" s="37"/>
      <c r="CA33" s="37"/>
      <c r="CB33" s="37"/>
      <c r="CC33" s="37"/>
      <c r="CD33" s="37"/>
      <c r="CE33" s="37"/>
      <c r="CF33" s="37"/>
      <c r="CG33" s="37"/>
      <c r="CH33" s="37"/>
      <c r="CI33" s="37"/>
      <c r="CJ33" s="37"/>
      <c r="CK33" s="37"/>
      <c r="CL33" s="37"/>
      <c r="CM33" s="37"/>
      <c r="CN33" s="37"/>
      <c r="CO33" s="37"/>
      <c r="CP33" s="37"/>
      <c r="CQ33" s="37"/>
      <c r="CR33" s="37"/>
      <c r="CS33" s="37"/>
      <c r="CT33" s="37"/>
      <c r="CU33" s="37"/>
      <c r="CV33" s="37"/>
      <c r="CW33" s="37"/>
    </row>
    <row r="34" spans="1:101" ht="12.75">
      <c r="A34" s="37"/>
      <c r="B34" s="37"/>
      <c r="C34" s="37"/>
      <c r="D34" s="37"/>
      <c r="E34" s="37"/>
      <c r="F34" s="37"/>
      <c r="G34" s="37"/>
      <c r="H34" s="37"/>
      <c r="I34" s="37"/>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7"/>
      <c r="CO34" s="37"/>
      <c r="CP34" s="37"/>
      <c r="CQ34" s="37"/>
      <c r="CR34" s="37"/>
      <c r="CS34" s="37"/>
      <c r="CT34" s="37"/>
      <c r="CU34" s="37"/>
      <c r="CV34" s="37"/>
      <c r="CW34" s="37"/>
    </row>
    <row r="35" spans="1:101" ht="12.75">
      <c r="A35" s="37"/>
      <c r="B35" s="37"/>
      <c r="C35" s="37"/>
      <c r="D35" s="37"/>
      <c r="E35" s="37"/>
      <c r="F35" s="37"/>
      <c r="G35" s="37"/>
      <c r="H35" s="37"/>
      <c r="I35" s="37"/>
      <c r="J35" s="37"/>
      <c r="K35" s="37"/>
      <c r="L35" s="37"/>
      <c r="M35" s="37"/>
      <c r="N35" s="37"/>
      <c r="O35" s="37"/>
      <c r="P35" s="37"/>
      <c r="Q35" s="37"/>
      <c r="R35" s="37"/>
      <c r="S35" s="37"/>
      <c r="T35" s="37"/>
      <c r="U35" s="37"/>
      <c r="V35" s="37"/>
      <c r="W35" s="37"/>
      <c r="X35" s="37"/>
      <c r="Y35" s="37"/>
      <c r="Z35" s="37"/>
      <c r="AA35" s="37"/>
      <c r="AB35" s="37"/>
      <c r="AC35" s="37"/>
      <c r="AD35" s="37"/>
      <c r="AE35" s="37"/>
      <c r="AF35" s="37"/>
      <c r="AG35" s="37"/>
      <c r="AH35" s="37"/>
      <c r="AI35" s="37"/>
      <c r="AJ35" s="37"/>
      <c r="AK35" s="37"/>
      <c r="AL35" s="37"/>
      <c r="AM35" s="37"/>
      <c r="AN35" s="37"/>
      <c r="AO35" s="37"/>
      <c r="AP35" s="37"/>
      <c r="AQ35" s="37"/>
      <c r="AR35" s="37"/>
      <c r="AS35" s="37"/>
      <c r="AT35" s="37"/>
      <c r="AU35" s="37"/>
      <c r="AV35" s="37"/>
      <c r="AW35" s="37"/>
      <c r="AX35" s="37"/>
      <c r="AY35" s="37"/>
      <c r="AZ35" s="37"/>
      <c r="BA35" s="37"/>
      <c r="BB35" s="37"/>
      <c r="BC35" s="37"/>
      <c r="BD35" s="37"/>
      <c r="BE35" s="37"/>
      <c r="BF35" s="37"/>
      <c r="BG35" s="37"/>
      <c r="BH35" s="37"/>
      <c r="BI35" s="37"/>
      <c r="BJ35" s="37"/>
      <c r="BK35" s="37"/>
      <c r="BL35" s="37"/>
      <c r="BM35" s="37"/>
      <c r="BN35" s="37"/>
      <c r="BO35" s="37"/>
      <c r="BP35" s="37"/>
      <c r="BQ35" s="37"/>
      <c r="BR35" s="37"/>
      <c r="BS35" s="37"/>
      <c r="BT35" s="37"/>
      <c r="BU35" s="37"/>
      <c r="BV35" s="37"/>
      <c r="BW35" s="37"/>
      <c r="BX35" s="37"/>
      <c r="BY35" s="37"/>
      <c r="BZ35" s="37"/>
      <c r="CA35" s="37"/>
      <c r="CB35" s="37"/>
      <c r="CC35" s="37"/>
      <c r="CD35" s="37"/>
      <c r="CE35" s="37"/>
      <c r="CF35" s="37"/>
      <c r="CG35" s="37"/>
      <c r="CH35" s="37"/>
      <c r="CI35" s="37"/>
      <c r="CJ35" s="37"/>
      <c r="CK35" s="37"/>
      <c r="CL35" s="37"/>
      <c r="CM35" s="37"/>
      <c r="CN35" s="37"/>
      <c r="CO35" s="37"/>
      <c r="CP35" s="37"/>
      <c r="CQ35" s="37"/>
      <c r="CR35" s="37"/>
      <c r="CS35" s="37"/>
      <c r="CT35" s="37"/>
      <c r="CU35" s="37"/>
      <c r="CV35" s="37"/>
      <c r="CW35" s="37"/>
    </row>
    <row r="36" spans="1:101" ht="12.75">
      <c r="A36" s="37"/>
      <c r="B36" s="37"/>
      <c r="C36" s="37"/>
      <c r="D36" s="37"/>
      <c r="E36" s="37"/>
      <c r="F36" s="37"/>
      <c r="G36" s="37"/>
      <c r="H36" s="37"/>
      <c r="I36" s="37"/>
      <c r="J36" s="37"/>
      <c r="K36" s="37"/>
      <c r="L36" s="37"/>
      <c r="M36" s="37"/>
      <c r="N36" s="37"/>
      <c r="O36" s="37"/>
      <c r="P36" s="37"/>
      <c r="Q36" s="37"/>
      <c r="R36" s="37"/>
      <c r="S36" s="37"/>
      <c r="T36" s="37"/>
      <c r="U36" s="37"/>
      <c r="V36" s="37"/>
      <c r="W36" s="37"/>
      <c r="X36" s="37"/>
      <c r="Y36" s="37"/>
      <c r="Z36" s="37"/>
      <c r="AA36" s="37"/>
      <c r="AB36" s="37"/>
      <c r="AC36" s="37"/>
      <c r="AD36" s="37"/>
      <c r="AE36" s="37"/>
      <c r="AF36" s="37"/>
      <c r="AG36" s="37"/>
      <c r="AH36" s="37"/>
      <c r="AI36" s="37"/>
      <c r="AJ36" s="37"/>
      <c r="AK36" s="37"/>
      <c r="AL36" s="37"/>
      <c r="AM36" s="37"/>
      <c r="AN36" s="37"/>
      <c r="AO36" s="37"/>
      <c r="AP36" s="37"/>
      <c r="AQ36" s="37"/>
      <c r="AR36" s="37"/>
      <c r="AS36" s="37"/>
      <c r="AT36" s="37"/>
      <c r="AU36" s="37"/>
      <c r="AV36" s="37"/>
      <c r="AW36" s="37"/>
      <c r="AX36" s="37"/>
      <c r="AY36" s="37"/>
      <c r="AZ36" s="37"/>
      <c r="BA36" s="37"/>
      <c r="BB36" s="37"/>
      <c r="BC36" s="37"/>
      <c r="BD36" s="37"/>
      <c r="BE36" s="37"/>
      <c r="BF36" s="37"/>
      <c r="BG36" s="37"/>
      <c r="BH36" s="37"/>
      <c r="BI36" s="37"/>
      <c r="BJ36" s="37"/>
      <c r="BK36" s="37"/>
      <c r="BL36" s="37"/>
      <c r="BM36" s="37"/>
      <c r="BN36" s="37"/>
      <c r="BO36" s="37"/>
      <c r="BP36" s="37"/>
      <c r="BQ36" s="37"/>
      <c r="BR36" s="37"/>
      <c r="BS36" s="37"/>
      <c r="BT36" s="37"/>
      <c r="BU36" s="37"/>
      <c r="BV36" s="37"/>
      <c r="BW36" s="37"/>
      <c r="BX36" s="37"/>
      <c r="BY36" s="37"/>
      <c r="BZ36" s="37"/>
      <c r="CA36" s="37"/>
      <c r="CB36" s="37"/>
      <c r="CC36" s="37"/>
      <c r="CD36" s="37"/>
      <c r="CE36" s="37"/>
      <c r="CF36" s="37"/>
      <c r="CG36" s="37"/>
      <c r="CH36" s="37"/>
      <c r="CI36" s="37"/>
      <c r="CJ36" s="37"/>
      <c r="CK36" s="37"/>
      <c r="CL36" s="37"/>
      <c r="CM36" s="37"/>
      <c r="CN36" s="37"/>
      <c r="CO36" s="37"/>
      <c r="CP36" s="37"/>
      <c r="CQ36" s="37"/>
      <c r="CR36" s="37"/>
      <c r="CS36" s="37"/>
      <c r="CT36" s="37"/>
      <c r="CU36" s="37"/>
      <c r="CV36" s="37"/>
      <c r="CW36" s="37"/>
    </row>
    <row r="37" spans="1:101" ht="12.75">
      <c r="A37" s="37"/>
      <c r="B37" s="37"/>
      <c r="C37" s="37"/>
      <c r="D37" s="37"/>
      <c r="E37" s="37"/>
      <c r="F37" s="37"/>
      <c r="G37" s="37"/>
      <c r="H37" s="37"/>
      <c r="I37" s="37"/>
      <c r="J37" s="37"/>
      <c r="K37" s="37"/>
      <c r="L37" s="37"/>
      <c r="M37" s="37"/>
      <c r="N37" s="37"/>
      <c r="O37" s="37"/>
      <c r="P37" s="37"/>
      <c r="Q37" s="37"/>
      <c r="R37" s="37"/>
      <c r="S37" s="37"/>
      <c r="T37" s="37"/>
      <c r="U37" s="37"/>
      <c r="V37" s="37"/>
      <c r="W37" s="37"/>
      <c r="X37" s="37"/>
      <c r="Y37" s="37"/>
      <c r="Z37" s="37"/>
      <c r="AA37" s="37"/>
      <c r="AB37" s="37"/>
      <c r="AC37" s="37"/>
      <c r="AD37" s="37"/>
      <c r="AE37" s="37"/>
      <c r="AF37" s="37"/>
      <c r="AG37" s="37"/>
      <c r="AH37" s="37"/>
      <c r="AI37" s="37"/>
      <c r="AJ37" s="37"/>
      <c r="AK37" s="37"/>
      <c r="AL37" s="37"/>
      <c r="AM37" s="37"/>
      <c r="AN37" s="37"/>
      <c r="AO37" s="37"/>
      <c r="AP37" s="37"/>
      <c r="AQ37" s="37"/>
      <c r="AR37" s="37"/>
      <c r="AS37" s="37"/>
      <c r="AT37" s="37"/>
      <c r="AU37" s="37"/>
      <c r="AV37" s="37"/>
      <c r="AW37" s="37"/>
      <c r="AX37" s="37"/>
      <c r="AY37" s="37"/>
      <c r="AZ37" s="37"/>
      <c r="BA37" s="37"/>
      <c r="BB37" s="37"/>
      <c r="BC37" s="37"/>
      <c r="BD37" s="37"/>
      <c r="BE37" s="37"/>
      <c r="BF37" s="37"/>
      <c r="BG37" s="37"/>
      <c r="BH37" s="37"/>
      <c r="BI37" s="37"/>
      <c r="BJ37" s="37"/>
      <c r="BK37" s="37"/>
      <c r="BL37" s="37"/>
      <c r="BM37" s="37"/>
      <c r="BN37" s="37"/>
      <c r="BO37" s="37"/>
      <c r="BP37" s="37"/>
      <c r="BQ37" s="37"/>
      <c r="BR37" s="37"/>
      <c r="BS37" s="37"/>
      <c r="BT37" s="37"/>
      <c r="BU37" s="37"/>
      <c r="BV37" s="37"/>
      <c r="BW37" s="37"/>
      <c r="BX37" s="37"/>
      <c r="BY37" s="37"/>
      <c r="BZ37" s="37"/>
      <c r="CA37" s="37"/>
      <c r="CB37" s="37"/>
      <c r="CC37" s="37"/>
      <c r="CD37" s="37"/>
      <c r="CE37" s="37"/>
      <c r="CF37" s="37"/>
      <c r="CG37" s="37"/>
      <c r="CH37" s="37"/>
      <c r="CI37" s="37"/>
      <c r="CJ37" s="37"/>
      <c r="CK37" s="37"/>
      <c r="CL37" s="37"/>
      <c r="CM37" s="37"/>
      <c r="CN37" s="37"/>
      <c r="CO37" s="37"/>
      <c r="CP37" s="37"/>
      <c r="CQ37" s="37"/>
      <c r="CR37" s="37"/>
      <c r="CS37" s="37"/>
      <c r="CT37" s="37"/>
      <c r="CU37" s="37"/>
      <c r="CV37" s="37"/>
      <c r="CW37" s="37"/>
    </row>
    <row r="38" spans="1:101" ht="12.75">
      <c r="A38" s="37"/>
      <c r="B38" s="37"/>
      <c r="C38" s="37"/>
      <c r="D38" s="37"/>
      <c r="E38" s="37"/>
      <c r="F38" s="37"/>
      <c r="G38" s="37"/>
      <c r="H38" s="37"/>
      <c r="I38" s="37"/>
      <c r="J38" s="37"/>
      <c r="K38" s="37"/>
      <c r="L38" s="37"/>
      <c r="M38" s="37"/>
      <c r="N38" s="37"/>
      <c r="O38" s="37"/>
      <c r="P38" s="37"/>
      <c r="Q38" s="37"/>
      <c r="R38" s="37"/>
      <c r="S38" s="37"/>
      <c r="T38" s="37"/>
      <c r="U38" s="37"/>
      <c r="V38" s="37"/>
      <c r="W38" s="37"/>
      <c r="X38" s="37"/>
      <c r="Y38" s="37"/>
      <c r="Z38" s="37"/>
      <c r="AA38" s="37"/>
      <c r="AB38" s="37"/>
      <c r="AC38" s="37"/>
      <c r="AD38" s="37"/>
      <c r="AE38" s="37"/>
      <c r="AF38" s="37"/>
      <c r="AG38" s="37"/>
      <c r="AH38" s="37"/>
      <c r="AI38" s="37"/>
      <c r="AJ38" s="37"/>
      <c r="AK38" s="37"/>
      <c r="AL38" s="37"/>
      <c r="AM38" s="37"/>
      <c r="AN38" s="37"/>
      <c r="AO38" s="37"/>
      <c r="AP38" s="37"/>
      <c r="AQ38" s="37"/>
      <c r="AR38" s="37"/>
      <c r="AS38" s="37"/>
      <c r="AT38" s="37"/>
      <c r="AU38" s="37"/>
      <c r="AV38" s="37"/>
      <c r="AW38" s="37"/>
      <c r="AX38" s="37"/>
      <c r="AY38" s="37"/>
      <c r="AZ38" s="37"/>
      <c r="BA38" s="37"/>
      <c r="BB38" s="37"/>
      <c r="BC38" s="37"/>
      <c r="BD38" s="37"/>
      <c r="BE38" s="37"/>
      <c r="BF38" s="37"/>
      <c r="BG38" s="37"/>
      <c r="BH38" s="37"/>
      <c r="BI38" s="37"/>
      <c r="BJ38" s="37"/>
      <c r="BK38" s="37"/>
      <c r="BL38" s="37"/>
      <c r="BM38" s="37"/>
      <c r="BN38" s="37"/>
      <c r="BO38" s="37"/>
      <c r="BP38" s="37"/>
      <c r="BQ38" s="37"/>
      <c r="BR38" s="37"/>
      <c r="BS38" s="37"/>
      <c r="BT38" s="37"/>
      <c r="BU38" s="37"/>
      <c r="BV38" s="37"/>
      <c r="BW38" s="37"/>
      <c r="BX38" s="37"/>
      <c r="BY38" s="37"/>
      <c r="BZ38" s="37"/>
      <c r="CA38" s="37"/>
      <c r="CB38" s="37"/>
      <c r="CC38" s="37"/>
      <c r="CD38" s="37"/>
      <c r="CE38" s="37"/>
      <c r="CF38" s="37"/>
      <c r="CG38" s="37"/>
      <c r="CH38" s="37"/>
      <c r="CI38" s="37"/>
      <c r="CJ38" s="37"/>
      <c r="CK38" s="37"/>
      <c r="CL38" s="37"/>
      <c r="CM38" s="37"/>
      <c r="CN38" s="37"/>
      <c r="CO38" s="37"/>
      <c r="CP38" s="37"/>
      <c r="CQ38" s="37"/>
      <c r="CR38" s="37"/>
      <c r="CS38" s="37"/>
      <c r="CT38" s="37"/>
      <c r="CU38" s="37"/>
      <c r="CV38" s="37"/>
      <c r="CW38" s="37"/>
    </row>
    <row r="39" spans="1:101" ht="12.75">
      <c r="A39" s="37"/>
      <c r="B39" s="37"/>
      <c r="C39" s="37"/>
      <c r="D39" s="37"/>
      <c r="E39" s="37"/>
      <c r="F39" s="37"/>
      <c r="G39" s="37"/>
      <c r="H39" s="37"/>
      <c r="I39" s="37"/>
      <c r="J39" s="37"/>
      <c r="K39" s="37"/>
      <c r="L39" s="37"/>
      <c r="M39" s="37"/>
      <c r="N39" s="37"/>
      <c r="O39" s="37"/>
      <c r="P39" s="37"/>
      <c r="Q39" s="37"/>
      <c r="R39" s="37"/>
      <c r="S39" s="37"/>
      <c r="T39" s="37"/>
      <c r="U39" s="37"/>
      <c r="V39" s="37"/>
      <c r="W39" s="37"/>
      <c r="X39" s="37"/>
      <c r="Y39" s="37"/>
      <c r="Z39" s="37"/>
      <c r="AA39" s="37"/>
      <c r="AB39" s="37"/>
      <c r="AC39" s="37"/>
      <c r="AD39" s="37"/>
      <c r="AE39" s="37"/>
      <c r="AF39" s="37"/>
      <c r="AG39" s="37"/>
      <c r="AH39" s="37"/>
      <c r="AI39" s="37"/>
      <c r="AJ39" s="37"/>
      <c r="AK39" s="37"/>
      <c r="AL39" s="37"/>
      <c r="AM39" s="37"/>
      <c r="AN39" s="37"/>
      <c r="AO39" s="37"/>
      <c r="AP39" s="37"/>
      <c r="AQ39" s="37"/>
      <c r="AR39" s="37"/>
      <c r="AS39" s="37"/>
      <c r="AT39" s="37"/>
      <c r="AU39" s="37"/>
      <c r="AV39" s="37"/>
      <c r="AW39" s="37"/>
      <c r="AX39" s="37"/>
      <c r="AY39" s="37"/>
      <c r="AZ39" s="37"/>
      <c r="BA39" s="37"/>
      <c r="BB39" s="37"/>
      <c r="BC39" s="37"/>
      <c r="BD39" s="37"/>
      <c r="BE39" s="37"/>
      <c r="BF39" s="37"/>
      <c r="BG39" s="37"/>
      <c r="BH39" s="37"/>
      <c r="BI39" s="37"/>
      <c r="BJ39" s="37"/>
      <c r="BK39" s="37"/>
      <c r="BL39" s="37"/>
      <c r="BM39" s="37"/>
      <c r="BN39" s="37"/>
      <c r="BO39" s="37"/>
      <c r="BP39" s="37"/>
      <c r="BQ39" s="37"/>
      <c r="BR39" s="37"/>
      <c r="BS39" s="37"/>
      <c r="BT39" s="37"/>
      <c r="BU39" s="37"/>
      <c r="BV39" s="37"/>
      <c r="BW39" s="37"/>
      <c r="BX39" s="37"/>
      <c r="BY39" s="37"/>
      <c r="BZ39" s="37"/>
      <c r="CA39" s="37"/>
      <c r="CB39" s="37"/>
      <c r="CC39" s="37"/>
      <c r="CD39" s="37"/>
      <c r="CE39" s="37"/>
      <c r="CF39" s="37"/>
      <c r="CG39" s="37"/>
      <c r="CH39" s="37"/>
      <c r="CI39" s="37"/>
      <c r="CJ39" s="37"/>
      <c r="CK39" s="37"/>
      <c r="CL39" s="37"/>
      <c r="CM39" s="37"/>
      <c r="CN39" s="37"/>
      <c r="CO39" s="37"/>
      <c r="CP39" s="37"/>
      <c r="CQ39" s="37"/>
      <c r="CR39" s="37"/>
      <c r="CS39" s="37"/>
      <c r="CT39" s="37"/>
      <c r="CU39" s="37"/>
      <c r="CV39" s="37"/>
      <c r="CW39" s="37"/>
    </row>
  </sheetData>
  <sheetProtection/>
  <mergeCells count="19">
    <mergeCell ref="J22:R22"/>
    <mergeCell ref="A1:R1"/>
    <mergeCell ref="A3:R3"/>
    <mergeCell ref="A2:R2"/>
    <mergeCell ref="J7:R7"/>
    <mergeCell ref="A9:R9"/>
    <mergeCell ref="A10:R10"/>
    <mergeCell ref="E19:Q19"/>
    <mergeCell ref="E15:Q15"/>
    <mergeCell ref="E16:Q16"/>
    <mergeCell ref="E17:Q17"/>
    <mergeCell ref="E18:Q18"/>
    <mergeCell ref="J5:R5"/>
    <mergeCell ref="J4:M4"/>
    <mergeCell ref="A8:Q8"/>
    <mergeCell ref="A11:Q11"/>
    <mergeCell ref="A12:Q12"/>
    <mergeCell ref="A13:Q13"/>
    <mergeCell ref="A14:Q14"/>
  </mergeCells>
  <printOptions/>
  <pageMargins left="0.1968503937007874" right="0.1968503937007874" top="0.1968503937007874" bottom="0.1968503937007874" header="0.5118110236220472" footer="0.5118110236220472"/>
  <pageSetup fitToHeight="2" fitToWidth="1" horizontalDpi="1200" verticalDpi="1200" orientation="landscape" paperSize="9" scale="91" r:id="rId1"/>
</worksheet>
</file>

<file path=xl/worksheets/sheet2.xml><?xml version="1.0" encoding="utf-8"?>
<worksheet xmlns="http://schemas.openxmlformats.org/spreadsheetml/2006/main" xmlns:r="http://schemas.openxmlformats.org/officeDocument/2006/relationships">
  <dimension ref="A2:M11"/>
  <sheetViews>
    <sheetView zoomScalePageLayoutView="0" workbookViewId="0" topLeftCell="A4">
      <selection activeCell="I9" sqref="I9"/>
    </sheetView>
  </sheetViews>
  <sheetFormatPr defaultColWidth="9.140625" defaultRowHeight="15"/>
  <cols>
    <col min="2" max="2" width="20.7109375" style="0" customWidth="1"/>
    <col min="3" max="3" width="10.8515625" style="0" customWidth="1"/>
    <col min="4" max="4" width="15.421875" style="0" customWidth="1"/>
    <col min="5" max="5" width="16.57421875" style="0" customWidth="1"/>
    <col min="6" max="6" width="17.140625" style="0" customWidth="1"/>
    <col min="7" max="7" width="16.7109375" style="0" customWidth="1"/>
    <col min="8" max="8" width="12.00390625" style="0" customWidth="1"/>
    <col min="9" max="9" width="15.7109375" style="0" customWidth="1"/>
  </cols>
  <sheetData>
    <row r="2" spans="1:13" s="2" customFormat="1" ht="40.5" customHeight="1" thickBot="1">
      <c r="A2" s="312" t="s">
        <v>0</v>
      </c>
      <c r="B2" s="312"/>
      <c r="C2" s="312"/>
      <c r="D2" s="312"/>
      <c r="E2" s="312"/>
      <c r="F2" s="312"/>
      <c r="G2" s="312"/>
      <c r="H2" s="312"/>
      <c r="I2" s="59"/>
      <c r="J2" s="59"/>
      <c r="K2" s="59"/>
      <c r="L2" s="59"/>
      <c r="M2" s="1"/>
    </row>
    <row r="3" spans="1:9" s="3" customFormat="1" ht="15">
      <c r="A3" s="313" t="s">
        <v>1</v>
      </c>
      <c r="B3" s="315" t="s">
        <v>2</v>
      </c>
      <c r="C3" s="315" t="s">
        <v>3</v>
      </c>
      <c r="D3" s="315" t="s">
        <v>4</v>
      </c>
      <c r="E3" s="315"/>
      <c r="F3" s="317" t="s">
        <v>5</v>
      </c>
      <c r="G3" s="308" t="s">
        <v>6</v>
      </c>
      <c r="H3" s="308" t="s">
        <v>7</v>
      </c>
      <c r="I3" s="310" t="s">
        <v>8</v>
      </c>
    </row>
    <row r="4" spans="1:9" s="3" customFormat="1" ht="60.75" customHeight="1" thickBot="1">
      <c r="A4" s="314"/>
      <c r="B4" s="316"/>
      <c r="C4" s="316"/>
      <c r="D4" s="127" t="s">
        <v>13</v>
      </c>
      <c r="E4" s="127" t="s">
        <v>217</v>
      </c>
      <c r="F4" s="318"/>
      <c r="G4" s="309"/>
      <c r="H4" s="309"/>
      <c r="I4" s="311"/>
    </row>
    <row r="5" spans="1:9" s="3" customFormat="1" ht="36" customHeight="1">
      <c r="A5" s="46" t="s">
        <v>9</v>
      </c>
      <c r="B5" s="60">
        <v>39</v>
      </c>
      <c r="C5" s="60"/>
      <c r="D5" s="60"/>
      <c r="E5" s="60"/>
      <c r="F5" s="60">
        <v>2</v>
      </c>
      <c r="G5" s="60"/>
      <c r="H5" s="60">
        <v>11</v>
      </c>
      <c r="I5" s="61">
        <f>B5+C5+D5+E5+F5+G5+H5</f>
        <v>52</v>
      </c>
    </row>
    <row r="6" spans="1:9" s="3" customFormat="1" ht="36" customHeight="1">
      <c r="A6" s="45" t="s">
        <v>10</v>
      </c>
      <c r="B6" s="62">
        <v>37</v>
      </c>
      <c r="C6" s="62">
        <v>2</v>
      </c>
      <c r="D6" s="62"/>
      <c r="E6" s="62"/>
      <c r="F6" s="62">
        <v>2</v>
      </c>
      <c r="G6" s="62"/>
      <c r="H6" s="62">
        <v>11</v>
      </c>
      <c r="I6" s="63">
        <f>B6+C6+D6+E6+F6+G6+H6</f>
        <v>52</v>
      </c>
    </row>
    <row r="7" spans="1:9" s="3" customFormat="1" ht="36" customHeight="1">
      <c r="A7" s="45" t="s">
        <v>11</v>
      </c>
      <c r="B7" s="62">
        <v>26</v>
      </c>
      <c r="C7" s="62">
        <v>5</v>
      </c>
      <c r="D7" s="62">
        <v>9</v>
      </c>
      <c r="E7" s="62"/>
      <c r="F7" s="62">
        <v>2</v>
      </c>
      <c r="G7" s="62"/>
      <c r="H7" s="62">
        <v>10</v>
      </c>
      <c r="I7" s="63">
        <f>B7+C7+D7+E7+F7+G7+H7</f>
        <v>52</v>
      </c>
    </row>
    <row r="8" spans="1:9" s="3" customFormat="1" ht="36" customHeight="1" thickBot="1">
      <c r="A8" s="47" t="s">
        <v>12</v>
      </c>
      <c r="B8" s="64">
        <v>11</v>
      </c>
      <c r="C8" s="64"/>
      <c r="D8" s="64">
        <v>8</v>
      </c>
      <c r="E8" s="64">
        <v>4</v>
      </c>
      <c r="F8" s="64">
        <v>1</v>
      </c>
      <c r="G8" s="64">
        <v>6</v>
      </c>
      <c r="H8" s="64"/>
      <c r="I8" s="63">
        <v>26</v>
      </c>
    </row>
    <row r="9" spans="1:10" s="3" customFormat="1" ht="36" customHeight="1" thickBot="1">
      <c r="A9" s="48" t="s">
        <v>13</v>
      </c>
      <c r="B9" s="65">
        <f aca="true" t="shared" si="0" ref="B9:H9">SUM(B5:B8)</f>
        <v>113</v>
      </c>
      <c r="C9" s="65">
        <f t="shared" si="0"/>
        <v>7</v>
      </c>
      <c r="D9" s="65">
        <f t="shared" si="0"/>
        <v>17</v>
      </c>
      <c r="E9" s="65">
        <f t="shared" si="0"/>
        <v>4</v>
      </c>
      <c r="F9" s="65">
        <f t="shared" si="0"/>
        <v>7</v>
      </c>
      <c r="G9" s="65">
        <f t="shared" si="0"/>
        <v>6</v>
      </c>
      <c r="H9" s="65">
        <f t="shared" si="0"/>
        <v>32</v>
      </c>
      <c r="I9" s="65">
        <v>182</v>
      </c>
      <c r="J9" s="119"/>
    </row>
    <row r="10" spans="1:6" s="2" customFormat="1" ht="15">
      <c r="A10" s="4"/>
      <c r="B10" s="5"/>
      <c r="C10" s="5"/>
      <c r="D10" s="6"/>
      <c r="E10" s="6"/>
      <c r="F10" s="6"/>
    </row>
    <row r="11" spans="1:6" s="2" customFormat="1" ht="15">
      <c r="A11" s="4"/>
      <c r="B11" s="5"/>
      <c r="C11" s="5"/>
      <c r="D11" s="6"/>
      <c r="E11" s="6"/>
      <c r="F11" s="6"/>
    </row>
  </sheetData>
  <sheetProtection/>
  <mergeCells count="9">
    <mergeCell ref="H3:H4"/>
    <mergeCell ref="I3:I4"/>
    <mergeCell ref="A2:H2"/>
    <mergeCell ref="A3:A4"/>
    <mergeCell ref="B3:B4"/>
    <mergeCell ref="C3:C4"/>
    <mergeCell ref="D3:E3"/>
    <mergeCell ref="F3:F4"/>
    <mergeCell ref="G3:G4"/>
  </mergeCells>
  <printOptions/>
  <pageMargins left="0.8267716535433072" right="0.2362204724409449" top="0.7480314960629921" bottom="0.7480314960629921" header="0.31496062992125984" footer="0.31496062992125984"/>
  <pageSetup horizontalDpi="180" verticalDpi="180" orientation="landscape" paperSize="9" r:id="rId1"/>
</worksheet>
</file>

<file path=xl/worksheets/sheet3.xml><?xml version="1.0" encoding="utf-8"?>
<worksheet xmlns="http://schemas.openxmlformats.org/spreadsheetml/2006/main" xmlns:r="http://schemas.openxmlformats.org/officeDocument/2006/relationships">
  <dimension ref="A1:U93"/>
  <sheetViews>
    <sheetView view="pageBreakPreview" zoomScale="93" zoomScaleNormal="71" zoomScaleSheetLayoutView="93" zoomScalePageLayoutView="0" workbookViewId="0" topLeftCell="A34">
      <selection activeCell="H10" sqref="H10:H19"/>
    </sheetView>
  </sheetViews>
  <sheetFormatPr defaultColWidth="9.140625" defaultRowHeight="15"/>
  <cols>
    <col min="1" max="1" width="15.7109375" style="0" customWidth="1"/>
    <col min="2" max="2" width="54.57421875" style="0" customWidth="1"/>
    <col min="5" max="5" width="15.140625" style="0" customWidth="1"/>
    <col min="9" max="9" width="9.140625" style="118" customWidth="1"/>
    <col min="15" max="15" width="10.57421875" style="0" customWidth="1"/>
    <col min="16" max="16" width="10.8515625" style="0" customWidth="1"/>
    <col min="17" max="19" width="10.57421875" style="0" customWidth="1"/>
    <col min="20" max="20" width="10.421875" style="0" customWidth="1"/>
    <col min="21" max="21" width="10.57421875" style="0" customWidth="1"/>
  </cols>
  <sheetData>
    <row r="1" spans="1:21" ht="21" thickBot="1">
      <c r="A1" s="335" t="s">
        <v>14</v>
      </c>
      <c r="B1" s="335"/>
      <c r="C1" s="335"/>
      <c r="D1" s="335"/>
      <c r="E1" s="335"/>
      <c r="F1" s="335"/>
      <c r="G1" s="335"/>
      <c r="H1" s="335"/>
      <c r="I1" s="335"/>
      <c r="J1" s="335"/>
      <c r="K1" s="335"/>
      <c r="L1" s="335"/>
      <c r="M1" s="335"/>
      <c r="N1" s="335"/>
      <c r="O1" s="335"/>
      <c r="P1" s="335"/>
      <c r="Q1" s="335"/>
      <c r="R1" s="335"/>
      <c r="S1" s="335"/>
      <c r="T1" s="335"/>
      <c r="U1" s="335"/>
    </row>
    <row r="2" spans="1:21" ht="16.5" thickBot="1">
      <c r="A2" s="361" t="s">
        <v>15</v>
      </c>
      <c r="B2" s="370" t="s">
        <v>16</v>
      </c>
      <c r="C2" s="370" t="s">
        <v>17</v>
      </c>
      <c r="D2" s="371"/>
      <c r="E2" s="355" t="s">
        <v>18</v>
      </c>
      <c r="F2" s="357" t="s">
        <v>19</v>
      </c>
      <c r="G2" s="357"/>
      <c r="H2" s="357"/>
      <c r="I2" s="357"/>
      <c r="J2" s="357"/>
      <c r="K2" s="357"/>
      <c r="L2" s="357"/>
      <c r="M2" s="357"/>
      <c r="N2" s="358"/>
      <c r="O2" s="375" t="s">
        <v>20</v>
      </c>
      <c r="P2" s="376"/>
      <c r="Q2" s="376"/>
      <c r="R2" s="376"/>
      <c r="S2" s="376"/>
      <c r="T2" s="376"/>
      <c r="U2" s="377"/>
    </row>
    <row r="3" spans="1:21" ht="15.75">
      <c r="A3" s="362"/>
      <c r="B3" s="352"/>
      <c r="C3" s="352"/>
      <c r="D3" s="320"/>
      <c r="E3" s="354"/>
      <c r="F3" s="324" t="s">
        <v>100</v>
      </c>
      <c r="G3" s="338" t="s">
        <v>21</v>
      </c>
      <c r="H3" s="338"/>
      <c r="I3" s="338"/>
      <c r="J3" s="338"/>
      <c r="K3" s="338"/>
      <c r="L3" s="338"/>
      <c r="M3" s="338"/>
      <c r="N3" s="339"/>
      <c r="O3" s="326" t="s">
        <v>22</v>
      </c>
      <c r="P3" s="327"/>
      <c r="Q3" s="326" t="s">
        <v>23</v>
      </c>
      <c r="R3" s="327"/>
      <c r="S3" s="326" t="s">
        <v>24</v>
      </c>
      <c r="T3" s="327"/>
      <c r="U3" s="268" t="s">
        <v>25</v>
      </c>
    </row>
    <row r="4" spans="1:21" ht="15.75" customHeight="1">
      <c r="A4" s="362"/>
      <c r="B4" s="352"/>
      <c r="C4" s="352"/>
      <c r="D4" s="320"/>
      <c r="E4" s="354"/>
      <c r="F4" s="324"/>
      <c r="G4" s="324" t="s">
        <v>28</v>
      </c>
      <c r="H4" s="359" t="s">
        <v>186</v>
      </c>
      <c r="I4" s="338"/>
      <c r="J4" s="338"/>
      <c r="K4" s="338"/>
      <c r="L4" s="330" t="s">
        <v>31</v>
      </c>
      <c r="M4" s="330" t="s">
        <v>26</v>
      </c>
      <c r="N4" s="336" t="s">
        <v>27</v>
      </c>
      <c r="O4" s="344" t="s">
        <v>200</v>
      </c>
      <c r="P4" s="340" t="s">
        <v>201</v>
      </c>
      <c r="Q4" s="342" t="s">
        <v>120</v>
      </c>
      <c r="R4" s="340" t="s">
        <v>175</v>
      </c>
      <c r="S4" s="344" t="s">
        <v>143</v>
      </c>
      <c r="T4" s="340" t="s">
        <v>174</v>
      </c>
      <c r="U4" s="321" t="s">
        <v>235</v>
      </c>
    </row>
    <row r="5" spans="1:21" ht="15.75" customHeight="1">
      <c r="A5" s="362"/>
      <c r="B5" s="352"/>
      <c r="C5" s="352"/>
      <c r="D5" s="320"/>
      <c r="E5" s="354"/>
      <c r="F5" s="324"/>
      <c r="G5" s="324"/>
      <c r="H5" s="324" t="s">
        <v>29</v>
      </c>
      <c r="I5" s="367" t="s">
        <v>187</v>
      </c>
      <c r="J5" s="330" t="s">
        <v>30</v>
      </c>
      <c r="K5" s="332" t="s">
        <v>188</v>
      </c>
      <c r="L5" s="330"/>
      <c r="M5" s="330"/>
      <c r="N5" s="336"/>
      <c r="O5" s="345"/>
      <c r="P5" s="340"/>
      <c r="Q5" s="342"/>
      <c r="R5" s="340"/>
      <c r="S5" s="344"/>
      <c r="T5" s="340"/>
      <c r="U5" s="322"/>
    </row>
    <row r="6" spans="1:21" ht="15" customHeight="1">
      <c r="A6" s="362"/>
      <c r="B6" s="352"/>
      <c r="C6" s="352"/>
      <c r="D6" s="320"/>
      <c r="E6" s="354"/>
      <c r="F6" s="324"/>
      <c r="G6" s="324"/>
      <c r="H6" s="324"/>
      <c r="I6" s="368"/>
      <c r="J6" s="330"/>
      <c r="K6" s="332"/>
      <c r="L6" s="330"/>
      <c r="M6" s="330"/>
      <c r="N6" s="336"/>
      <c r="O6" s="345"/>
      <c r="P6" s="340"/>
      <c r="Q6" s="342"/>
      <c r="R6" s="340"/>
      <c r="S6" s="344"/>
      <c r="T6" s="340"/>
      <c r="U6" s="322"/>
    </row>
    <row r="7" spans="1:21" ht="74.25" customHeight="1" thickBot="1">
      <c r="A7" s="363"/>
      <c r="B7" s="374"/>
      <c r="C7" s="179" t="s">
        <v>32</v>
      </c>
      <c r="D7" s="214" t="s">
        <v>33</v>
      </c>
      <c r="E7" s="356"/>
      <c r="F7" s="325"/>
      <c r="G7" s="325"/>
      <c r="H7" s="325"/>
      <c r="I7" s="369"/>
      <c r="J7" s="331"/>
      <c r="K7" s="333"/>
      <c r="L7" s="331"/>
      <c r="M7" s="331"/>
      <c r="N7" s="337"/>
      <c r="O7" s="346"/>
      <c r="P7" s="341"/>
      <c r="Q7" s="343"/>
      <c r="R7" s="341"/>
      <c r="S7" s="380"/>
      <c r="T7" s="341"/>
      <c r="U7" s="323"/>
    </row>
    <row r="8" spans="1:21" ht="15.75" thickBot="1">
      <c r="A8" s="114">
        <v>1</v>
      </c>
      <c r="B8" s="180" t="s">
        <v>34</v>
      </c>
      <c r="C8" s="180" t="s">
        <v>115</v>
      </c>
      <c r="D8" s="7">
        <v>4</v>
      </c>
      <c r="E8" s="114">
        <v>5</v>
      </c>
      <c r="F8" s="180" t="s">
        <v>35</v>
      </c>
      <c r="G8" s="181">
        <v>7</v>
      </c>
      <c r="H8" s="180" t="s">
        <v>116</v>
      </c>
      <c r="I8" s="182" t="s">
        <v>194</v>
      </c>
      <c r="J8" s="181">
        <v>10</v>
      </c>
      <c r="K8" s="181">
        <v>11</v>
      </c>
      <c r="L8" s="181">
        <v>12</v>
      </c>
      <c r="M8" s="180" t="s">
        <v>117</v>
      </c>
      <c r="N8" s="56">
        <v>15</v>
      </c>
      <c r="O8" s="8" t="s">
        <v>118</v>
      </c>
      <c r="P8" s="7">
        <v>17</v>
      </c>
      <c r="Q8" s="8" t="s">
        <v>36</v>
      </c>
      <c r="R8" s="7">
        <v>19</v>
      </c>
      <c r="S8" s="8" t="s">
        <v>195</v>
      </c>
      <c r="T8" s="7">
        <v>21</v>
      </c>
      <c r="U8" s="183">
        <v>22</v>
      </c>
    </row>
    <row r="9" spans="1:21" ht="28.5" customHeight="1" thickBot="1">
      <c r="A9" s="187" t="s">
        <v>37</v>
      </c>
      <c r="B9" s="188" t="s">
        <v>38</v>
      </c>
      <c r="C9" s="188" t="s">
        <v>39</v>
      </c>
      <c r="D9" s="86" t="s">
        <v>40</v>
      </c>
      <c r="E9" s="91">
        <f aca="true" t="shared" si="0" ref="E9:J9">SUM(E10,E20,E25)</f>
        <v>1476</v>
      </c>
      <c r="F9" s="88">
        <f t="shared" si="0"/>
        <v>0</v>
      </c>
      <c r="G9" s="88">
        <f t="shared" si="0"/>
        <v>1404</v>
      </c>
      <c r="H9" s="88">
        <f t="shared" si="0"/>
        <v>590</v>
      </c>
      <c r="I9" s="88">
        <f t="shared" si="0"/>
        <v>270</v>
      </c>
      <c r="J9" s="88">
        <f t="shared" si="0"/>
        <v>826</v>
      </c>
      <c r="K9" s="88"/>
      <c r="L9" s="88">
        <f aca="true" t="shared" si="1" ref="L9:T9">SUM(L10,L20,L25)</f>
        <v>0</v>
      </c>
      <c r="M9" s="88">
        <f t="shared" si="1"/>
        <v>54</v>
      </c>
      <c r="N9" s="90">
        <f t="shared" si="1"/>
        <v>18</v>
      </c>
      <c r="O9" s="91">
        <f t="shared" si="1"/>
        <v>578</v>
      </c>
      <c r="P9" s="89">
        <f t="shared" si="1"/>
        <v>704</v>
      </c>
      <c r="Q9" s="91">
        <f t="shared" si="1"/>
        <v>80</v>
      </c>
      <c r="R9" s="89">
        <f t="shared" si="1"/>
        <v>42</v>
      </c>
      <c r="S9" s="91">
        <f t="shared" si="1"/>
        <v>0</v>
      </c>
      <c r="T9" s="89">
        <f t="shared" si="1"/>
        <v>0</v>
      </c>
      <c r="U9" s="87"/>
    </row>
    <row r="10" spans="1:21" ht="36.75" customHeight="1">
      <c r="A10" s="215" t="s">
        <v>41</v>
      </c>
      <c r="B10" s="184" t="s">
        <v>42</v>
      </c>
      <c r="C10" s="184" t="s">
        <v>202</v>
      </c>
      <c r="D10" s="216" t="s">
        <v>43</v>
      </c>
      <c r="E10" s="241">
        <f>SUM(E11:E19)</f>
        <v>823</v>
      </c>
      <c r="F10" s="185">
        <f>SUM(F11:F19)</f>
        <v>0</v>
      </c>
      <c r="G10" s="185">
        <f>SUM(G11:G19)</f>
        <v>797</v>
      </c>
      <c r="H10" s="185">
        <f aca="true" t="shared" si="2" ref="H10:P10">SUM(H11:H19)</f>
        <v>371</v>
      </c>
      <c r="I10" s="186">
        <f t="shared" si="2"/>
        <v>0</v>
      </c>
      <c r="J10" s="185">
        <f t="shared" si="2"/>
        <v>426</v>
      </c>
      <c r="K10" s="185">
        <f t="shared" si="2"/>
        <v>0</v>
      </c>
      <c r="L10" s="185">
        <f t="shared" si="2"/>
        <v>0</v>
      </c>
      <c r="M10" s="185">
        <f t="shared" si="2"/>
        <v>20</v>
      </c>
      <c r="N10" s="255">
        <f t="shared" si="2"/>
        <v>6</v>
      </c>
      <c r="O10" s="241">
        <f t="shared" si="2"/>
        <v>289</v>
      </c>
      <c r="P10" s="242">
        <f t="shared" si="2"/>
        <v>418</v>
      </c>
      <c r="Q10" s="241">
        <f>SUM(Q11:Q19)</f>
        <v>48</v>
      </c>
      <c r="R10" s="242">
        <f>SUM(R11:R19)</f>
        <v>42</v>
      </c>
      <c r="S10" s="241">
        <f>SUM(S11:S19)</f>
        <v>0</v>
      </c>
      <c r="T10" s="242">
        <f>SUM(T11:T19)</f>
        <v>0</v>
      </c>
      <c r="U10" s="269"/>
    </row>
    <row r="11" spans="1:21" ht="21.75" customHeight="1">
      <c r="A11" s="142" t="s">
        <v>44</v>
      </c>
      <c r="B11" s="155" t="s">
        <v>149</v>
      </c>
      <c r="C11" s="155"/>
      <c r="D11" s="66" t="s">
        <v>45</v>
      </c>
      <c r="E11" s="13">
        <f>SUM(M11,N11,O11,P11)</f>
        <v>104</v>
      </c>
      <c r="F11" s="12"/>
      <c r="G11" s="147">
        <v>78</v>
      </c>
      <c r="H11" s="12">
        <f>G11-J11</f>
        <v>0</v>
      </c>
      <c r="I11" s="147"/>
      <c r="J11" s="12">
        <v>78</v>
      </c>
      <c r="K11" s="12"/>
      <c r="L11" s="156"/>
      <c r="M11" s="12">
        <v>20</v>
      </c>
      <c r="N11" s="108">
        <v>6</v>
      </c>
      <c r="O11" s="13">
        <v>34</v>
      </c>
      <c r="P11" s="14">
        <v>44</v>
      </c>
      <c r="Q11" s="15"/>
      <c r="R11" s="111"/>
      <c r="S11" s="15"/>
      <c r="T11" s="111"/>
      <c r="U11" s="270"/>
    </row>
    <row r="12" spans="1:21" ht="21" customHeight="1">
      <c r="A12" s="142" t="s">
        <v>46</v>
      </c>
      <c r="B12" s="155" t="s">
        <v>150</v>
      </c>
      <c r="C12" s="158" t="s">
        <v>151</v>
      </c>
      <c r="D12" s="66"/>
      <c r="E12" s="13">
        <f>O12+P12</f>
        <v>117</v>
      </c>
      <c r="F12" s="12"/>
      <c r="G12" s="147">
        <f aca="true" t="shared" si="3" ref="G12:G19">E12-F12</f>
        <v>117</v>
      </c>
      <c r="H12" s="12">
        <f>G12-J12</f>
        <v>97</v>
      </c>
      <c r="I12" s="147"/>
      <c r="J12" s="12">
        <v>20</v>
      </c>
      <c r="K12" s="12"/>
      <c r="L12" s="156"/>
      <c r="M12" s="12"/>
      <c r="N12" s="108"/>
      <c r="O12" s="13">
        <v>51</v>
      </c>
      <c r="P12" s="14">
        <v>66</v>
      </c>
      <c r="Q12" s="15"/>
      <c r="R12" s="111"/>
      <c r="S12" s="15"/>
      <c r="T12" s="111"/>
      <c r="U12" s="270"/>
    </row>
    <row r="13" spans="1:21" ht="21" customHeight="1">
      <c r="A13" s="142" t="s">
        <v>153</v>
      </c>
      <c r="B13" s="155" t="s">
        <v>189</v>
      </c>
      <c r="C13" s="159" t="s">
        <v>190</v>
      </c>
      <c r="D13" s="66"/>
      <c r="E13" s="13">
        <v>38</v>
      </c>
      <c r="F13" s="12"/>
      <c r="G13" s="147">
        <v>38</v>
      </c>
      <c r="H13" s="12">
        <v>28</v>
      </c>
      <c r="I13" s="147"/>
      <c r="J13" s="12">
        <v>10</v>
      </c>
      <c r="K13" s="12"/>
      <c r="L13" s="156"/>
      <c r="M13" s="12"/>
      <c r="N13" s="108"/>
      <c r="O13" s="13"/>
      <c r="P13" s="14">
        <v>22</v>
      </c>
      <c r="Q13" s="13">
        <v>16</v>
      </c>
      <c r="R13" s="111"/>
      <c r="S13" s="15"/>
      <c r="T13" s="111"/>
      <c r="U13" s="270"/>
    </row>
    <row r="14" spans="1:21" ht="21" customHeight="1">
      <c r="A14" s="142" t="s">
        <v>49</v>
      </c>
      <c r="B14" s="155" t="s">
        <v>47</v>
      </c>
      <c r="C14" s="146" t="s">
        <v>48</v>
      </c>
      <c r="D14" s="16"/>
      <c r="E14" s="13">
        <f>O14+P14</f>
        <v>117</v>
      </c>
      <c r="F14" s="12"/>
      <c r="G14" s="147">
        <f t="shared" si="3"/>
        <v>117</v>
      </c>
      <c r="H14" s="12">
        <f aca="true" t="shared" si="4" ref="H14:H19">G14-J14</f>
        <v>0</v>
      </c>
      <c r="I14" s="147"/>
      <c r="J14" s="12">
        <v>117</v>
      </c>
      <c r="K14" s="12"/>
      <c r="L14" s="156"/>
      <c r="M14" s="12"/>
      <c r="N14" s="107"/>
      <c r="O14" s="13">
        <v>51</v>
      </c>
      <c r="P14" s="14">
        <v>66</v>
      </c>
      <c r="Q14" s="15"/>
      <c r="R14" s="111"/>
      <c r="S14" s="15"/>
      <c r="T14" s="111"/>
      <c r="U14" s="270"/>
    </row>
    <row r="15" spans="1:21" ht="21" customHeight="1">
      <c r="A15" s="142" t="s">
        <v>51</v>
      </c>
      <c r="B15" s="155" t="s">
        <v>50</v>
      </c>
      <c r="C15" s="146" t="s">
        <v>48</v>
      </c>
      <c r="D15" s="16"/>
      <c r="E15" s="13">
        <f>O15+P15</f>
        <v>117</v>
      </c>
      <c r="F15" s="12"/>
      <c r="G15" s="147">
        <v>117</v>
      </c>
      <c r="H15" s="12">
        <f t="shared" si="4"/>
        <v>61</v>
      </c>
      <c r="I15" s="147"/>
      <c r="J15" s="12">
        <v>56</v>
      </c>
      <c r="K15" s="12"/>
      <c r="L15" s="156"/>
      <c r="M15" s="12"/>
      <c r="N15" s="107"/>
      <c r="O15" s="13">
        <v>51</v>
      </c>
      <c r="P15" s="14">
        <v>66</v>
      </c>
      <c r="Q15" s="15"/>
      <c r="R15" s="111"/>
      <c r="S15" s="15"/>
      <c r="T15" s="111"/>
      <c r="U15" s="270"/>
    </row>
    <row r="16" spans="1:21" ht="21" customHeight="1">
      <c r="A16" s="142" t="s">
        <v>54</v>
      </c>
      <c r="B16" s="155" t="s">
        <v>52</v>
      </c>
      <c r="C16" s="146" t="s">
        <v>53</v>
      </c>
      <c r="D16" s="16"/>
      <c r="E16" s="13">
        <f>O16+P16</f>
        <v>117</v>
      </c>
      <c r="F16" s="12"/>
      <c r="G16" s="147">
        <f t="shared" si="3"/>
        <v>117</v>
      </c>
      <c r="H16" s="12">
        <f t="shared" si="4"/>
        <v>5</v>
      </c>
      <c r="I16" s="147"/>
      <c r="J16" s="12">
        <v>112</v>
      </c>
      <c r="K16" s="12"/>
      <c r="L16" s="156"/>
      <c r="M16" s="12"/>
      <c r="N16" s="107"/>
      <c r="O16" s="13">
        <v>51</v>
      </c>
      <c r="P16" s="14">
        <v>66</v>
      </c>
      <c r="Q16" s="15"/>
      <c r="R16" s="111"/>
      <c r="S16" s="15"/>
      <c r="T16" s="111"/>
      <c r="U16" s="270"/>
    </row>
    <row r="17" spans="1:21" ht="21" customHeight="1">
      <c r="A17" s="142" t="s">
        <v>191</v>
      </c>
      <c r="B17" s="155" t="s">
        <v>55</v>
      </c>
      <c r="C17" s="146" t="s">
        <v>48</v>
      </c>
      <c r="D17" s="16"/>
      <c r="E17" s="13">
        <v>78</v>
      </c>
      <c r="F17" s="12"/>
      <c r="G17" s="147">
        <f t="shared" si="3"/>
        <v>78</v>
      </c>
      <c r="H17" s="12">
        <f t="shared" si="4"/>
        <v>65</v>
      </c>
      <c r="I17" s="147"/>
      <c r="J17" s="12">
        <v>13</v>
      </c>
      <c r="K17" s="12"/>
      <c r="L17" s="156"/>
      <c r="M17" s="12"/>
      <c r="N17" s="107"/>
      <c r="O17" s="13">
        <v>34</v>
      </c>
      <c r="P17" s="14">
        <v>44</v>
      </c>
      <c r="Q17" s="15"/>
      <c r="R17" s="111"/>
      <c r="S17" s="15"/>
      <c r="T17" s="111"/>
      <c r="U17" s="270"/>
    </row>
    <row r="18" spans="1:21" ht="21" customHeight="1">
      <c r="A18" s="142" t="s">
        <v>192</v>
      </c>
      <c r="B18" s="155" t="s">
        <v>145</v>
      </c>
      <c r="C18" s="146" t="s">
        <v>238</v>
      </c>
      <c r="D18" s="66"/>
      <c r="E18" s="13">
        <v>39</v>
      </c>
      <c r="F18" s="12"/>
      <c r="G18" s="147">
        <f t="shared" si="3"/>
        <v>39</v>
      </c>
      <c r="H18" s="12">
        <f t="shared" si="4"/>
        <v>39</v>
      </c>
      <c r="I18" s="147"/>
      <c r="J18" s="12">
        <v>0</v>
      </c>
      <c r="K18" s="12"/>
      <c r="L18" s="156"/>
      <c r="M18" s="12"/>
      <c r="N18" s="107"/>
      <c r="O18" s="13">
        <v>17</v>
      </c>
      <c r="P18" s="14">
        <v>22</v>
      </c>
      <c r="Q18" s="15"/>
      <c r="R18" s="111"/>
      <c r="S18" s="15"/>
      <c r="T18" s="111"/>
      <c r="U18" s="270"/>
    </row>
    <row r="19" spans="1:21" ht="21" customHeight="1">
      <c r="A19" s="142" t="s">
        <v>197</v>
      </c>
      <c r="B19" s="155" t="s">
        <v>205</v>
      </c>
      <c r="C19" s="146" t="s">
        <v>239</v>
      </c>
      <c r="D19" s="16"/>
      <c r="E19" s="13">
        <v>96</v>
      </c>
      <c r="F19" s="12"/>
      <c r="G19" s="12">
        <f t="shared" si="3"/>
        <v>96</v>
      </c>
      <c r="H19" s="12">
        <f t="shared" si="4"/>
        <v>76</v>
      </c>
      <c r="I19" s="147"/>
      <c r="J19" s="12">
        <v>20</v>
      </c>
      <c r="K19" s="12"/>
      <c r="L19" s="156"/>
      <c r="M19" s="12"/>
      <c r="N19" s="107"/>
      <c r="O19" s="13"/>
      <c r="P19" s="14">
        <v>22</v>
      </c>
      <c r="Q19" s="13">
        <v>32</v>
      </c>
      <c r="R19" s="14">
        <v>42</v>
      </c>
      <c r="S19" s="15"/>
      <c r="T19" s="111"/>
      <c r="U19" s="270"/>
    </row>
    <row r="20" spans="1:21" ht="38.25" customHeight="1">
      <c r="A20" s="217" t="s">
        <v>57</v>
      </c>
      <c r="B20" s="151" t="s">
        <v>58</v>
      </c>
      <c r="C20" s="152" t="s">
        <v>59</v>
      </c>
      <c r="D20" s="218" t="s">
        <v>60</v>
      </c>
      <c r="E20" s="243">
        <f>SUM(E21:E24)</f>
        <v>558</v>
      </c>
      <c r="F20" s="153">
        <f>SUM(F21:F24)</f>
        <v>0</v>
      </c>
      <c r="G20" s="153">
        <f>SUM(G21:G24)</f>
        <v>512</v>
      </c>
      <c r="H20" s="153">
        <f aca="true" t="shared" si="5" ref="H20:P20">SUM(H21:H24)</f>
        <v>209</v>
      </c>
      <c r="I20" s="154">
        <f t="shared" si="5"/>
        <v>199</v>
      </c>
      <c r="J20" s="153">
        <f t="shared" si="5"/>
        <v>315</v>
      </c>
      <c r="K20" s="153">
        <f t="shared" si="5"/>
        <v>0</v>
      </c>
      <c r="L20" s="153">
        <f t="shared" si="5"/>
        <v>0</v>
      </c>
      <c r="M20" s="153">
        <f t="shared" si="5"/>
        <v>34</v>
      </c>
      <c r="N20" s="256">
        <f t="shared" si="5"/>
        <v>12</v>
      </c>
      <c r="O20" s="243">
        <f t="shared" si="5"/>
        <v>238</v>
      </c>
      <c r="P20" s="244">
        <f t="shared" si="5"/>
        <v>242</v>
      </c>
      <c r="Q20" s="243">
        <f>SUM(Q21:Q24)</f>
        <v>32</v>
      </c>
      <c r="R20" s="244">
        <v>0</v>
      </c>
      <c r="S20" s="243">
        <v>0</v>
      </c>
      <c r="T20" s="244">
        <v>0</v>
      </c>
      <c r="U20" s="271"/>
    </row>
    <row r="21" spans="1:21" s="126" customFormat="1" ht="21" customHeight="1">
      <c r="A21" s="142" t="s">
        <v>198</v>
      </c>
      <c r="B21" s="155" t="s">
        <v>210</v>
      </c>
      <c r="C21" s="155"/>
      <c r="D21" s="66" t="s">
        <v>45</v>
      </c>
      <c r="E21" s="13">
        <v>260</v>
      </c>
      <c r="F21" s="12"/>
      <c r="G21" s="147">
        <v>234</v>
      </c>
      <c r="H21" s="12">
        <f>G21-J21</f>
        <v>47</v>
      </c>
      <c r="I21" s="147">
        <v>100</v>
      </c>
      <c r="J21" s="12">
        <v>187</v>
      </c>
      <c r="K21" s="12"/>
      <c r="L21" s="156"/>
      <c r="M21" s="12">
        <v>20</v>
      </c>
      <c r="N21" s="108">
        <v>6</v>
      </c>
      <c r="O21" s="13">
        <v>102</v>
      </c>
      <c r="P21" s="14">
        <v>132</v>
      </c>
      <c r="Q21" s="15"/>
      <c r="R21" s="111"/>
      <c r="S21" s="15"/>
      <c r="T21" s="111"/>
      <c r="U21" s="270"/>
    </row>
    <row r="22" spans="1:21" s="126" customFormat="1" ht="19.5" customHeight="1">
      <c r="A22" s="360" t="s">
        <v>199</v>
      </c>
      <c r="B22" s="155" t="s">
        <v>61</v>
      </c>
      <c r="C22" s="146" t="s">
        <v>152</v>
      </c>
      <c r="D22" s="320"/>
      <c r="E22" s="13">
        <v>112</v>
      </c>
      <c r="F22" s="319"/>
      <c r="G22" s="147">
        <v>112</v>
      </c>
      <c r="H22" s="319">
        <v>56</v>
      </c>
      <c r="I22" s="334">
        <v>59</v>
      </c>
      <c r="J22" s="319">
        <v>100</v>
      </c>
      <c r="K22" s="319"/>
      <c r="L22" s="319"/>
      <c r="M22" s="319"/>
      <c r="N22" s="328"/>
      <c r="O22" s="13">
        <v>68</v>
      </c>
      <c r="P22" s="14">
        <v>44</v>
      </c>
      <c r="Q22" s="129"/>
      <c r="R22" s="329"/>
      <c r="S22" s="379"/>
      <c r="T22" s="329"/>
      <c r="U22" s="272"/>
    </row>
    <row r="23" spans="1:21" s="126" customFormat="1" ht="21.75" customHeight="1">
      <c r="A23" s="360"/>
      <c r="B23" s="155" t="s">
        <v>215</v>
      </c>
      <c r="C23" s="146" t="s">
        <v>56</v>
      </c>
      <c r="D23" s="320"/>
      <c r="E23" s="13">
        <v>32</v>
      </c>
      <c r="F23" s="319"/>
      <c r="G23" s="147">
        <v>32</v>
      </c>
      <c r="H23" s="319"/>
      <c r="I23" s="334"/>
      <c r="J23" s="319"/>
      <c r="K23" s="319"/>
      <c r="L23" s="319"/>
      <c r="M23" s="319"/>
      <c r="N23" s="328"/>
      <c r="O23" s="128"/>
      <c r="P23" s="14"/>
      <c r="Q23" s="13">
        <v>32</v>
      </c>
      <c r="R23" s="329"/>
      <c r="S23" s="379"/>
      <c r="T23" s="329"/>
      <c r="U23" s="272"/>
    </row>
    <row r="24" spans="1:21" s="126" customFormat="1" ht="19.5" customHeight="1">
      <c r="A24" s="142" t="s">
        <v>193</v>
      </c>
      <c r="B24" s="155" t="s">
        <v>62</v>
      </c>
      <c r="C24" s="146"/>
      <c r="D24" s="66" t="s">
        <v>203</v>
      </c>
      <c r="E24" s="13">
        <v>154</v>
      </c>
      <c r="F24" s="12"/>
      <c r="G24" s="147">
        <v>134</v>
      </c>
      <c r="H24" s="12">
        <v>106</v>
      </c>
      <c r="I24" s="147">
        <v>40</v>
      </c>
      <c r="J24" s="12">
        <v>28</v>
      </c>
      <c r="K24" s="12"/>
      <c r="L24" s="156"/>
      <c r="M24" s="12">
        <v>14</v>
      </c>
      <c r="N24" s="108">
        <v>6</v>
      </c>
      <c r="O24" s="13">
        <v>68</v>
      </c>
      <c r="P24" s="14">
        <v>66</v>
      </c>
      <c r="Q24" s="15"/>
      <c r="R24" s="111"/>
      <c r="S24" s="15"/>
      <c r="T24" s="111"/>
      <c r="U24" s="270"/>
    </row>
    <row r="25" spans="1:21" s="126" customFormat="1" ht="38.25" customHeight="1">
      <c r="A25" s="217" t="s">
        <v>213</v>
      </c>
      <c r="B25" s="151" t="s">
        <v>214</v>
      </c>
      <c r="C25" s="152" t="s">
        <v>204</v>
      </c>
      <c r="D25" s="218" t="s">
        <v>63</v>
      </c>
      <c r="E25" s="243">
        <f>E26+E28</f>
        <v>95</v>
      </c>
      <c r="F25" s="153">
        <f aca="true" t="shared" si="6" ref="F25:P25">F26+F28</f>
        <v>0</v>
      </c>
      <c r="G25" s="153">
        <f t="shared" si="6"/>
        <v>95</v>
      </c>
      <c r="H25" s="153">
        <f t="shared" si="6"/>
        <v>10</v>
      </c>
      <c r="I25" s="154">
        <f t="shared" si="6"/>
        <v>71</v>
      </c>
      <c r="J25" s="153">
        <f t="shared" si="6"/>
        <v>85</v>
      </c>
      <c r="K25" s="153">
        <f t="shared" si="6"/>
        <v>0</v>
      </c>
      <c r="L25" s="153">
        <f t="shared" si="6"/>
        <v>0</v>
      </c>
      <c r="M25" s="153">
        <f t="shared" si="6"/>
        <v>0</v>
      </c>
      <c r="N25" s="256">
        <f t="shared" si="6"/>
        <v>0</v>
      </c>
      <c r="O25" s="243">
        <f t="shared" si="6"/>
        <v>51</v>
      </c>
      <c r="P25" s="244">
        <f t="shared" si="6"/>
        <v>44</v>
      </c>
      <c r="Q25" s="243">
        <v>0</v>
      </c>
      <c r="R25" s="244">
        <v>0</v>
      </c>
      <c r="S25" s="243">
        <v>0</v>
      </c>
      <c r="T25" s="244">
        <v>0</v>
      </c>
      <c r="U25" s="271"/>
    </row>
    <row r="26" spans="1:21" s="126" customFormat="1" ht="21.75" customHeight="1">
      <c r="A26" s="360" t="s">
        <v>208</v>
      </c>
      <c r="B26" s="155" t="s">
        <v>211</v>
      </c>
      <c r="C26" s="352" t="s">
        <v>56</v>
      </c>
      <c r="D26" s="353"/>
      <c r="E26" s="382">
        <v>51</v>
      </c>
      <c r="F26" s="319"/>
      <c r="G26" s="319">
        <v>51</v>
      </c>
      <c r="H26" s="319">
        <v>0</v>
      </c>
      <c r="I26" s="334">
        <v>51</v>
      </c>
      <c r="J26" s="319">
        <v>51</v>
      </c>
      <c r="K26" s="319"/>
      <c r="L26" s="381"/>
      <c r="M26" s="319"/>
      <c r="N26" s="378"/>
      <c r="O26" s="382">
        <v>51</v>
      </c>
      <c r="P26" s="393"/>
      <c r="Q26" s="379"/>
      <c r="R26" s="329"/>
      <c r="S26" s="379"/>
      <c r="T26" s="329"/>
      <c r="U26" s="272"/>
    </row>
    <row r="27" spans="1:21" s="126" customFormat="1" ht="20.25" customHeight="1">
      <c r="A27" s="360"/>
      <c r="B27" s="155" t="s">
        <v>219</v>
      </c>
      <c r="C27" s="352"/>
      <c r="D27" s="353"/>
      <c r="E27" s="382"/>
      <c r="F27" s="319"/>
      <c r="G27" s="319"/>
      <c r="H27" s="319"/>
      <c r="I27" s="334"/>
      <c r="J27" s="319"/>
      <c r="K27" s="319"/>
      <c r="L27" s="381"/>
      <c r="M27" s="319"/>
      <c r="N27" s="378"/>
      <c r="O27" s="382"/>
      <c r="P27" s="393"/>
      <c r="Q27" s="379"/>
      <c r="R27" s="329"/>
      <c r="S27" s="379"/>
      <c r="T27" s="329"/>
      <c r="U27" s="272"/>
    </row>
    <row r="28" spans="1:21" s="126" customFormat="1" ht="22.5" customHeight="1">
      <c r="A28" s="360" t="s">
        <v>209</v>
      </c>
      <c r="B28" s="155" t="s">
        <v>212</v>
      </c>
      <c r="C28" s="352" t="s">
        <v>207</v>
      </c>
      <c r="D28" s="353"/>
      <c r="E28" s="382">
        <v>44</v>
      </c>
      <c r="F28" s="319"/>
      <c r="G28" s="319">
        <v>44</v>
      </c>
      <c r="H28" s="319">
        <v>10</v>
      </c>
      <c r="I28" s="334">
        <v>20</v>
      </c>
      <c r="J28" s="319">
        <v>34</v>
      </c>
      <c r="K28" s="319"/>
      <c r="L28" s="381"/>
      <c r="M28" s="319"/>
      <c r="N28" s="378"/>
      <c r="O28" s="382"/>
      <c r="P28" s="393">
        <v>44</v>
      </c>
      <c r="Q28" s="379"/>
      <c r="R28" s="329"/>
      <c r="S28" s="379"/>
      <c r="T28" s="329"/>
      <c r="U28" s="272"/>
    </row>
    <row r="29" spans="1:21" s="126" customFormat="1" ht="25.5" customHeight="1" thickBot="1">
      <c r="A29" s="390"/>
      <c r="B29" s="172" t="s">
        <v>218</v>
      </c>
      <c r="C29" s="391"/>
      <c r="D29" s="383"/>
      <c r="E29" s="384"/>
      <c r="F29" s="385"/>
      <c r="G29" s="385"/>
      <c r="H29" s="385"/>
      <c r="I29" s="388"/>
      <c r="J29" s="385"/>
      <c r="K29" s="385"/>
      <c r="L29" s="389"/>
      <c r="M29" s="385"/>
      <c r="N29" s="392"/>
      <c r="O29" s="384"/>
      <c r="P29" s="394"/>
      <c r="Q29" s="386"/>
      <c r="R29" s="387"/>
      <c r="S29" s="386"/>
      <c r="T29" s="387"/>
      <c r="U29" s="273"/>
    </row>
    <row r="30" spans="1:21" s="126" customFormat="1" ht="38.25" customHeight="1" thickBot="1">
      <c r="A30" s="193" t="s">
        <v>64</v>
      </c>
      <c r="B30" s="188" t="s">
        <v>206</v>
      </c>
      <c r="C30" s="189" t="s">
        <v>182</v>
      </c>
      <c r="D30" s="86" t="s">
        <v>240</v>
      </c>
      <c r="E30" s="91">
        <f aca="true" t="shared" si="7" ref="E30:L30">SUM(E31:E36)</f>
        <v>522</v>
      </c>
      <c r="F30" s="88">
        <f t="shared" si="7"/>
        <v>10</v>
      </c>
      <c r="G30" s="88">
        <f t="shared" si="7"/>
        <v>512</v>
      </c>
      <c r="H30" s="88">
        <f t="shared" si="7"/>
        <v>112</v>
      </c>
      <c r="I30" s="88">
        <f>SUM(I31:I36)</f>
        <v>144</v>
      </c>
      <c r="J30" s="88">
        <f t="shared" si="7"/>
        <v>378</v>
      </c>
      <c r="K30" s="88"/>
      <c r="L30" s="88">
        <f t="shared" si="7"/>
        <v>0</v>
      </c>
      <c r="M30" s="88">
        <f aca="true" t="shared" si="8" ref="M30:U30">SUM(M31:M36)</f>
        <v>0</v>
      </c>
      <c r="N30" s="90">
        <f t="shared" si="8"/>
        <v>0</v>
      </c>
      <c r="O30" s="91">
        <f t="shared" si="8"/>
        <v>34</v>
      </c>
      <c r="P30" s="89">
        <f t="shared" si="8"/>
        <v>0</v>
      </c>
      <c r="Q30" s="91">
        <f t="shared" si="8"/>
        <v>64</v>
      </c>
      <c r="R30" s="89">
        <f t="shared" si="8"/>
        <v>252</v>
      </c>
      <c r="S30" s="91">
        <f t="shared" si="8"/>
        <v>72</v>
      </c>
      <c r="T30" s="89">
        <f t="shared" si="8"/>
        <v>56</v>
      </c>
      <c r="U30" s="87">
        <f t="shared" si="8"/>
        <v>44</v>
      </c>
    </row>
    <row r="31" spans="1:21" ht="20.25" customHeight="1">
      <c r="A31" s="220" t="s">
        <v>65</v>
      </c>
      <c r="B31" s="190" t="s">
        <v>66</v>
      </c>
      <c r="C31" s="191" t="s">
        <v>56</v>
      </c>
      <c r="D31" s="221"/>
      <c r="E31" s="10">
        <f aca="true" t="shared" si="9" ref="E31:E36">SUM(F31,G31,M31,N31)</f>
        <v>63</v>
      </c>
      <c r="F31" s="9"/>
      <c r="G31" s="9">
        <f>SUM(O31:T31)</f>
        <v>63</v>
      </c>
      <c r="H31" s="115">
        <f>SUM(G31-J31)</f>
        <v>43</v>
      </c>
      <c r="I31" s="120"/>
      <c r="J31" s="30">
        <v>20</v>
      </c>
      <c r="K31" s="30"/>
      <c r="L31" s="192"/>
      <c r="M31" s="30"/>
      <c r="N31" s="106"/>
      <c r="O31" s="80"/>
      <c r="P31" s="81"/>
      <c r="Q31" s="10"/>
      <c r="R31" s="11">
        <v>63</v>
      </c>
      <c r="S31" s="10"/>
      <c r="T31" s="11"/>
      <c r="U31" s="72"/>
    </row>
    <row r="32" spans="1:21" ht="21" customHeight="1">
      <c r="A32" s="142" t="s">
        <v>67</v>
      </c>
      <c r="B32" s="155" t="s">
        <v>50</v>
      </c>
      <c r="C32" s="146" t="s">
        <v>56</v>
      </c>
      <c r="D32" s="98"/>
      <c r="E32" s="13">
        <f t="shared" si="9"/>
        <v>63</v>
      </c>
      <c r="F32" s="12">
        <v>10</v>
      </c>
      <c r="G32" s="12">
        <v>53</v>
      </c>
      <c r="H32" s="116">
        <v>29</v>
      </c>
      <c r="I32" s="121"/>
      <c r="J32" s="20">
        <v>24</v>
      </c>
      <c r="K32" s="20"/>
      <c r="L32" s="157"/>
      <c r="M32" s="20"/>
      <c r="N32" s="108"/>
      <c r="O32" s="13"/>
      <c r="P32" s="14"/>
      <c r="Q32" s="13"/>
      <c r="R32" s="14">
        <v>63</v>
      </c>
      <c r="S32" s="13"/>
      <c r="T32" s="14"/>
      <c r="U32" s="73"/>
    </row>
    <row r="33" spans="1:21" ht="33" customHeight="1">
      <c r="A33" s="142" t="s">
        <v>68</v>
      </c>
      <c r="B33" s="155" t="s">
        <v>71</v>
      </c>
      <c r="C33" s="160" t="s">
        <v>248</v>
      </c>
      <c r="D33" s="16"/>
      <c r="E33" s="13">
        <f t="shared" si="9"/>
        <v>160</v>
      </c>
      <c r="F33" s="12"/>
      <c r="G33" s="12">
        <f>SUM(Q33:U33)</f>
        <v>160</v>
      </c>
      <c r="H33" s="116">
        <v>0</v>
      </c>
      <c r="I33" s="121">
        <v>82</v>
      </c>
      <c r="J33" s="20">
        <v>148</v>
      </c>
      <c r="K33" s="20"/>
      <c r="L33" s="157"/>
      <c r="M33" s="20"/>
      <c r="N33" s="108"/>
      <c r="O33" s="13"/>
      <c r="P33" s="14"/>
      <c r="Q33" s="13">
        <v>32</v>
      </c>
      <c r="R33" s="14">
        <v>42</v>
      </c>
      <c r="S33" s="13">
        <v>36</v>
      </c>
      <c r="T33" s="14">
        <v>28</v>
      </c>
      <c r="U33" s="73">
        <v>22</v>
      </c>
    </row>
    <row r="34" spans="1:21" ht="33.75" customHeight="1">
      <c r="A34" s="142" t="s">
        <v>70</v>
      </c>
      <c r="B34" s="155" t="s">
        <v>185</v>
      </c>
      <c r="C34" s="160" t="s">
        <v>253</v>
      </c>
      <c r="D34" s="16"/>
      <c r="E34" s="13">
        <f t="shared" si="9"/>
        <v>160</v>
      </c>
      <c r="F34" s="12"/>
      <c r="G34" s="12">
        <f>SUM(Q34:U34)</f>
        <v>160</v>
      </c>
      <c r="H34" s="116">
        <v>2</v>
      </c>
      <c r="I34" s="121">
        <v>38</v>
      </c>
      <c r="J34" s="20">
        <v>148</v>
      </c>
      <c r="K34" s="20"/>
      <c r="L34" s="157"/>
      <c r="M34" s="20"/>
      <c r="N34" s="108"/>
      <c r="O34" s="13"/>
      <c r="P34" s="14"/>
      <c r="Q34" s="13">
        <v>32</v>
      </c>
      <c r="R34" s="14">
        <v>42</v>
      </c>
      <c r="S34" s="13">
        <v>36</v>
      </c>
      <c r="T34" s="14">
        <v>28</v>
      </c>
      <c r="U34" s="73">
        <v>22</v>
      </c>
    </row>
    <row r="35" spans="1:21" ht="20.25" customHeight="1">
      <c r="A35" s="142" t="s">
        <v>72</v>
      </c>
      <c r="B35" s="161" t="s">
        <v>69</v>
      </c>
      <c r="C35" s="162" t="s">
        <v>56</v>
      </c>
      <c r="D35" s="16"/>
      <c r="E35" s="13">
        <f t="shared" si="9"/>
        <v>34</v>
      </c>
      <c r="F35" s="12"/>
      <c r="G35" s="12">
        <f>SUM(H35,J35)</f>
        <v>34</v>
      </c>
      <c r="H35" s="116">
        <v>14</v>
      </c>
      <c r="I35" s="121">
        <v>12</v>
      </c>
      <c r="J35" s="20">
        <v>20</v>
      </c>
      <c r="K35" s="20"/>
      <c r="L35" s="157"/>
      <c r="M35" s="20"/>
      <c r="N35" s="108"/>
      <c r="O35" s="13">
        <v>34</v>
      </c>
      <c r="P35" s="14"/>
      <c r="Q35" s="13"/>
      <c r="R35" s="14"/>
      <c r="S35" s="13"/>
      <c r="T35" s="14"/>
      <c r="U35" s="73"/>
    </row>
    <row r="36" spans="1:21" ht="21" customHeight="1" thickBot="1">
      <c r="A36" s="219" t="s">
        <v>144</v>
      </c>
      <c r="B36" s="194" t="s">
        <v>142</v>
      </c>
      <c r="C36" s="173" t="s">
        <v>56</v>
      </c>
      <c r="D36" s="222"/>
      <c r="E36" s="18">
        <f t="shared" si="9"/>
        <v>42</v>
      </c>
      <c r="F36" s="17"/>
      <c r="G36" s="17">
        <f>SUM(Q36:U36)</f>
        <v>42</v>
      </c>
      <c r="H36" s="117">
        <f>SUM(G36-J36)</f>
        <v>24</v>
      </c>
      <c r="I36" s="122">
        <v>12</v>
      </c>
      <c r="J36" s="21">
        <v>18</v>
      </c>
      <c r="K36" s="21"/>
      <c r="L36" s="174"/>
      <c r="M36" s="21"/>
      <c r="N36" s="35"/>
      <c r="O36" s="18"/>
      <c r="P36" s="19"/>
      <c r="Q36" s="18"/>
      <c r="R36" s="19">
        <v>42</v>
      </c>
      <c r="S36" s="18"/>
      <c r="T36" s="19"/>
      <c r="U36" s="143"/>
    </row>
    <row r="37" spans="1:21" ht="39.75" customHeight="1" thickBot="1">
      <c r="A37" s="187" t="s">
        <v>73</v>
      </c>
      <c r="B37" s="188" t="s">
        <v>74</v>
      </c>
      <c r="C37" s="189" t="s">
        <v>184</v>
      </c>
      <c r="D37" s="86" t="s">
        <v>183</v>
      </c>
      <c r="E37" s="84">
        <f aca="true" t="shared" si="10" ref="E37:J37">SUM(E38:E40)</f>
        <v>212</v>
      </c>
      <c r="F37" s="85">
        <f t="shared" si="10"/>
        <v>16</v>
      </c>
      <c r="G37" s="85">
        <f t="shared" si="10"/>
        <v>172</v>
      </c>
      <c r="H37" s="85">
        <f t="shared" si="10"/>
        <v>66</v>
      </c>
      <c r="I37" s="85">
        <f t="shared" si="10"/>
        <v>114</v>
      </c>
      <c r="J37" s="85">
        <f t="shared" si="10"/>
        <v>106</v>
      </c>
      <c r="K37" s="85"/>
      <c r="L37" s="85">
        <f>SUM(L38:L39)</f>
        <v>0</v>
      </c>
      <c r="M37" s="85">
        <f>SUM(M38:M39)</f>
        <v>12</v>
      </c>
      <c r="N37" s="92">
        <f>SUM(N38:N39)</f>
        <v>12</v>
      </c>
      <c r="O37" s="84">
        <f>SUM(O38:O39)</f>
        <v>0</v>
      </c>
      <c r="P37" s="83">
        <f>SUM(P38:P40)</f>
        <v>44</v>
      </c>
      <c r="Q37" s="84">
        <f>SUM(Q38:Q39)</f>
        <v>144</v>
      </c>
      <c r="R37" s="83">
        <f>SUM(R38:R39)</f>
        <v>0</v>
      </c>
      <c r="S37" s="84">
        <f>SUM(S38:S39)</f>
        <v>0</v>
      </c>
      <c r="T37" s="83">
        <f>SUM(T38:T39)</f>
        <v>0</v>
      </c>
      <c r="U37" s="99">
        <f>SUM(U38:U39)</f>
        <v>0</v>
      </c>
    </row>
    <row r="38" spans="1:21" ht="21" customHeight="1">
      <c r="A38" s="220" t="s">
        <v>75</v>
      </c>
      <c r="B38" s="190" t="s">
        <v>121</v>
      </c>
      <c r="C38" s="191"/>
      <c r="D38" s="223" t="s">
        <v>146</v>
      </c>
      <c r="E38" s="245">
        <f>SUM(F38+G38+M38+N38)</f>
        <v>92</v>
      </c>
      <c r="F38" s="9">
        <v>8</v>
      </c>
      <c r="G38" s="9">
        <v>72</v>
      </c>
      <c r="H38" s="9">
        <f>SUM(G38-J38)</f>
        <v>52</v>
      </c>
      <c r="I38" s="145">
        <v>28</v>
      </c>
      <c r="J38" s="30">
        <v>20</v>
      </c>
      <c r="K38" s="30"/>
      <c r="L38" s="195"/>
      <c r="M38" s="30">
        <v>6</v>
      </c>
      <c r="N38" s="109">
        <v>6</v>
      </c>
      <c r="O38" s="10"/>
      <c r="P38" s="11"/>
      <c r="Q38" s="10">
        <v>80</v>
      </c>
      <c r="R38" s="11"/>
      <c r="S38" s="10"/>
      <c r="T38" s="11"/>
      <c r="U38" s="72"/>
    </row>
    <row r="39" spans="1:21" ht="21" customHeight="1">
      <c r="A39" s="142" t="s">
        <v>76</v>
      </c>
      <c r="B39" s="155" t="s">
        <v>61</v>
      </c>
      <c r="C39" s="146"/>
      <c r="D39" s="98" t="s">
        <v>146</v>
      </c>
      <c r="E39" s="246">
        <f>SUM(F39+G39+M39+N39)</f>
        <v>76</v>
      </c>
      <c r="F39" s="12">
        <v>8</v>
      </c>
      <c r="G39" s="12">
        <v>56</v>
      </c>
      <c r="H39" s="12">
        <f>SUM(G39-J39)</f>
        <v>6</v>
      </c>
      <c r="I39" s="147">
        <v>50</v>
      </c>
      <c r="J39" s="20">
        <v>50</v>
      </c>
      <c r="K39" s="20"/>
      <c r="L39" s="157"/>
      <c r="M39" s="20">
        <v>6</v>
      </c>
      <c r="N39" s="108">
        <v>6</v>
      </c>
      <c r="O39" s="13"/>
      <c r="P39" s="14"/>
      <c r="Q39" s="13">
        <v>64</v>
      </c>
      <c r="R39" s="14"/>
      <c r="S39" s="13"/>
      <c r="T39" s="14"/>
      <c r="U39" s="73"/>
    </row>
    <row r="40" spans="1:21" ht="21" customHeight="1" thickBot="1">
      <c r="A40" s="219" t="s">
        <v>77</v>
      </c>
      <c r="B40" s="172" t="s">
        <v>222</v>
      </c>
      <c r="C40" s="173" t="s">
        <v>56</v>
      </c>
      <c r="D40" s="224"/>
      <c r="E40" s="247">
        <f>SUM(F40+G40+M40+N40)</f>
        <v>44</v>
      </c>
      <c r="F40" s="17"/>
      <c r="G40" s="17">
        <v>44</v>
      </c>
      <c r="H40" s="17">
        <v>8</v>
      </c>
      <c r="I40" s="144">
        <v>36</v>
      </c>
      <c r="J40" s="21">
        <v>36</v>
      </c>
      <c r="K40" s="21"/>
      <c r="L40" s="174"/>
      <c r="M40" s="21"/>
      <c r="N40" s="35"/>
      <c r="O40" s="18"/>
      <c r="P40" s="19">
        <v>44</v>
      </c>
      <c r="Q40" s="18"/>
      <c r="R40" s="19"/>
      <c r="S40" s="18"/>
      <c r="T40" s="19"/>
      <c r="U40" s="143"/>
    </row>
    <row r="41" spans="1:21" s="49" customFormat="1" ht="26.25" customHeight="1" thickBot="1">
      <c r="A41" s="187" t="s">
        <v>113</v>
      </c>
      <c r="B41" s="188" t="s">
        <v>114</v>
      </c>
      <c r="C41" s="189" t="s">
        <v>241</v>
      </c>
      <c r="D41" s="86" t="s">
        <v>242</v>
      </c>
      <c r="E41" s="84">
        <f>SUM(M41:U41)</f>
        <v>233</v>
      </c>
      <c r="F41" s="85">
        <f>SUM(F42:F44)</f>
        <v>10</v>
      </c>
      <c r="G41" s="85">
        <f>SUM(G42:G44)</f>
        <v>175</v>
      </c>
      <c r="H41" s="85">
        <f>SUM(H42:H44)</f>
        <v>109</v>
      </c>
      <c r="I41" s="85">
        <f>SUM(I42:I44)</f>
        <v>96</v>
      </c>
      <c r="J41" s="85">
        <f>SUM(J42:J44)</f>
        <v>76</v>
      </c>
      <c r="K41" s="85"/>
      <c r="L41" s="85">
        <f aca="true" t="shared" si="11" ref="L41:T41">SUM(L42:L44)</f>
        <v>0</v>
      </c>
      <c r="M41" s="85">
        <f t="shared" si="11"/>
        <v>6</v>
      </c>
      <c r="N41" s="92">
        <f t="shared" si="11"/>
        <v>6</v>
      </c>
      <c r="O41" s="84">
        <f t="shared" si="11"/>
        <v>0</v>
      </c>
      <c r="P41" s="83">
        <f t="shared" si="11"/>
        <v>0</v>
      </c>
      <c r="Q41" s="84">
        <f t="shared" si="11"/>
        <v>80</v>
      </c>
      <c r="R41" s="83">
        <f t="shared" si="11"/>
        <v>105</v>
      </c>
      <c r="S41" s="84">
        <f t="shared" si="11"/>
        <v>0</v>
      </c>
      <c r="T41" s="83">
        <f t="shared" si="11"/>
        <v>0</v>
      </c>
      <c r="U41" s="99">
        <f>SUM(U42:U45)</f>
        <v>36</v>
      </c>
    </row>
    <row r="42" spans="1:21" ht="19.5" customHeight="1">
      <c r="A42" s="220" t="s">
        <v>80</v>
      </c>
      <c r="B42" s="190" t="s">
        <v>178</v>
      </c>
      <c r="C42" s="191" t="s">
        <v>56</v>
      </c>
      <c r="D42" s="223"/>
      <c r="E42" s="245">
        <f>SUM(F42+G42+M42+N42)</f>
        <v>63</v>
      </c>
      <c r="F42" s="9">
        <v>10</v>
      </c>
      <c r="G42" s="9">
        <v>53</v>
      </c>
      <c r="H42" s="9">
        <v>43</v>
      </c>
      <c r="I42" s="124">
        <v>36</v>
      </c>
      <c r="J42" s="30">
        <v>20</v>
      </c>
      <c r="K42" s="30"/>
      <c r="L42" s="195"/>
      <c r="M42" s="30"/>
      <c r="N42" s="55"/>
      <c r="O42" s="10"/>
      <c r="P42" s="11"/>
      <c r="Q42" s="10"/>
      <c r="R42" s="11">
        <v>63</v>
      </c>
      <c r="S42" s="80"/>
      <c r="T42" s="81"/>
      <c r="U42" s="274"/>
    </row>
    <row r="43" spans="1:21" ht="19.5" customHeight="1">
      <c r="A43" s="142" t="s">
        <v>81</v>
      </c>
      <c r="B43" s="155" t="s">
        <v>86</v>
      </c>
      <c r="C43" s="146"/>
      <c r="D43" s="225" t="s">
        <v>146</v>
      </c>
      <c r="E43" s="246">
        <v>92</v>
      </c>
      <c r="F43" s="12"/>
      <c r="G43" s="12">
        <f>SUM(O43:T43)</f>
        <v>80</v>
      </c>
      <c r="H43" s="12">
        <f>SUM(G43-J43)</f>
        <v>36</v>
      </c>
      <c r="I43" s="25">
        <v>44</v>
      </c>
      <c r="J43" s="20">
        <v>44</v>
      </c>
      <c r="K43" s="20"/>
      <c r="L43" s="157"/>
      <c r="M43" s="20">
        <v>6</v>
      </c>
      <c r="N43" s="53">
        <v>6</v>
      </c>
      <c r="O43" s="13"/>
      <c r="P43" s="14"/>
      <c r="Q43" s="24">
        <v>80</v>
      </c>
      <c r="R43" s="14"/>
      <c r="S43" s="13"/>
      <c r="T43" s="14"/>
      <c r="U43" s="73"/>
    </row>
    <row r="44" spans="1:21" s="69" customFormat="1" ht="21" customHeight="1">
      <c r="A44" s="226" t="s">
        <v>82</v>
      </c>
      <c r="B44" s="155" t="s">
        <v>155</v>
      </c>
      <c r="C44" s="163" t="s">
        <v>56</v>
      </c>
      <c r="D44" s="141"/>
      <c r="E44" s="246">
        <f>SUM(F44+G44+M44+N44)</f>
        <v>42</v>
      </c>
      <c r="F44" s="147"/>
      <c r="G44" s="12">
        <f>SUM(Q44:U44)</f>
        <v>42</v>
      </c>
      <c r="H44" s="12">
        <f>SUM(G44-J44)</f>
        <v>30</v>
      </c>
      <c r="I44" s="25">
        <v>16</v>
      </c>
      <c r="J44" s="25">
        <v>12</v>
      </c>
      <c r="K44" s="25"/>
      <c r="L44" s="164"/>
      <c r="M44" s="25"/>
      <c r="N44" s="68"/>
      <c r="O44" s="24"/>
      <c r="P44" s="26"/>
      <c r="Q44" s="24"/>
      <c r="R44" s="26">
        <v>42</v>
      </c>
      <c r="S44" s="24"/>
      <c r="T44" s="26"/>
      <c r="U44" s="82"/>
    </row>
    <row r="45" spans="1:21" s="69" customFormat="1" ht="21" customHeight="1" thickBot="1">
      <c r="A45" s="227" t="s">
        <v>83</v>
      </c>
      <c r="B45" s="172" t="s">
        <v>229</v>
      </c>
      <c r="C45" s="196" t="s">
        <v>56</v>
      </c>
      <c r="D45" s="228"/>
      <c r="E45" s="247">
        <v>36</v>
      </c>
      <c r="F45" s="144"/>
      <c r="G45" s="17"/>
      <c r="H45" s="17"/>
      <c r="I45" s="94"/>
      <c r="J45" s="94"/>
      <c r="K45" s="94"/>
      <c r="L45" s="197"/>
      <c r="M45" s="94"/>
      <c r="N45" s="257"/>
      <c r="O45" s="76"/>
      <c r="P45" s="79"/>
      <c r="Q45" s="76"/>
      <c r="R45" s="79"/>
      <c r="S45" s="76"/>
      <c r="T45" s="79"/>
      <c r="U45" s="275">
        <v>36</v>
      </c>
    </row>
    <row r="46" spans="1:21" s="175" customFormat="1" ht="21" customHeight="1" thickBot="1">
      <c r="A46" s="187" t="s">
        <v>223</v>
      </c>
      <c r="B46" s="188" t="s">
        <v>224</v>
      </c>
      <c r="C46" s="189" t="s">
        <v>241</v>
      </c>
      <c r="D46" s="86" t="s">
        <v>183</v>
      </c>
      <c r="E46" s="84">
        <f>SUM(G46,M46,N46)</f>
        <v>465</v>
      </c>
      <c r="F46" s="88"/>
      <c r="G46" s="88">
        <f aca="true" t="shared" si="12" ref="G46:O46">SUM(G47,G50)</f>
        <v>441</v>
      </c>
      <c r="H46" s="88">
        <f t="shared" si="12"/>
        <v>217</v>
      </c>
      <c r="I46" s="88">
        <f t="shared" si="12"/>
        <v>253</v>
      </c>
      <c r="J46" s="88">
        <f t="shared" si="12"/>
        <v>224</v>
      </c>
      <c r="K46" s="88">
        <f t="shared" si="12"/>
        <v>0</v>
      </c>
      <c r="L46" s="88">
        <f t="shared" si="12"/>
        <v>0</v>
      </c>
      <c r="M46" s="88">
        <f t="shared" si="12"/>
        <v>12</v>
      </c>
      <c r="N46" s="90">
        <f t="shared" si="12"/>
        <v>12</v>
      </c>
      <c r="O46" s="91">
        <f t="shared" si="12"/>
        <v>0</v>
      </c>
      <c r="P46" s="89">
        <f>SUM(P47,P50)</f>
        <v>44</v>
      </c>
      <c r="Q46" s="91">
        <f>SUM(Q47,Q50)</f>
        <v>208</v>
      </c>
      <c r="R46" s="89">
        <f>SUM(R47,R50)</f>
        <v>189</v>
      </c>
      <c r="S46" s="91">
        <f>SUM(S47,S50)</f>
        <v>0</v>
      </c>
      <c r="T46" s="89">
        <f>SUM(T47,T50)</f>
        <v>0</v>
      </c>
      <c r="U46" s="87"/>
    </row>
    <row r="47" spans="1:21" s="176" customFormat="1" ht="21" customHeight="1">
      <c r="A47" s="229" t="s">
        <v>225</v>
      </c>
      <c r="B47" s="198" t="s">
        <v>226</v>
      </c>
      <c r="C47" s="199"/>
      <c r="D47" s="230" t="s">
        <v>146</v>
      </c>
      <c r="E47" s="248">
        <f>G47+M47+N47</f>
        <v>314</v>
      </c>
      <c r="F47" s="200"/>
      <c r="G47" s="200">
        <f aca="true" t="shared" si="13" ref="G47:O47">SUM(G48:G49)</f>
        <v>302</v>
      </c>
      <c r="H47" s="200">
        <f t="shared" si="13"/>
        <v>208</v>
      </c>
      <c r="I47" s="200">
        <f t="shared" si="13"/>
        <v>114</v>
      </c>
      <c r="J47" s="200">
        <f t="shared" si="13"/>
        <v>94</v>
      </c>
      <c r="K47" s="200">
        <f t="shared" si="13"/>
        <v>0</v>
      </c>
      <c r="L47" s="200">
        <f t="shared" si="13"/>
        <v>0</v>
      </c>
      <c r="M47" s="200">
        <v>6</v>
      </c>
      <c r="N47" s="258">
        <v>6</v>
      </c>
      <c r="O47" s="264">
        <f t="shared" si="13"/>
        <v>0</v>
      </c>
      <c r="P47" s="249">
        <f>SUM(P48:P49)</f>
        <v>0</v>
      </c>
      <c r="Q47" s="264">
        <f>SUM(Q48:Q49)</f>
        <v>176</v>
      </c>
      <c r="R47" s="249">
        <f>SUM(R48:R49)</f>
        <v>126</v>
      </c>
      <c r="S47" s="264"/>
      <c r="T47" s="249"/>
      <c r="U47" s="276"/>
    </row>
    <row r="48" spans="1:21" s="69" customFormat="1" ht="19.5" customHeight="1">
      <c r="A48" s="142" t="s">
        <v>84</v>
      </c>
      <c r="B48" s="155" t="s">
        <v>180</v>
      </c>
      <c r="C48" s="146"/>
      <c r="D48" s="66"/>
      <c r="E48" s="246">
        <v>270</v>
      </c>
      <c r="F48" s="12"/>
      <c r="G48" s="12">
        <f>SUM(O48:T48)</f>
        <v>270</v>
      </c>
      <c r="H48" s="12">
        <f>SUM(G48-J48)</f>
        <v>186</v>
      </c>
      <c r="I48" s="25">
        <v>100</v>
      </c>
      <c r="J48" s="20">
        <v>84</v>
      </c>
      <c r="K48" s="20"/>
      <c r="L48" s="157"/>
      <c r="M48" s="20"/>
      <c r="N48" s="53"/>
      <c r="O48" s="13"/>
      <c r="P48" s="14"/>
      <c r="Q48" s="24">
        <v>144</v>
      </c>
      <c r="R48" s="14">
        <v>126</v>
      </c>
      <c r="S48" s="13"/>
      <c r="T48" s="14"/>
      <c r="U48" s="73"/>
    </row>
    <row r="49" spans="1:21" s="69" customFormat="1" ht="19.5" customHeight="1">
      <c r="A49" s="142" t="s">
        <v>85</v>
      </c>
      <c r="B49" s="155" t="s">
        <v>181</v>
      </c>
      <c r="C49" s="146"/>
      <c r="D49" s="66"/>
      <c r="E49" s="246">
        <v>32</v>
      </c>
      <c r="F49" s="12"/>
      <c r="G49" s="12">
        <f>SUM(O49:T49)</f>
        <v>32</v>
      </c>
      <c r="H49" s="12">
        <f>SUM(G49-J49)</f>
        <v>22</v>
      </c>
      <c r="I49" s="25">
        <v>14</v>
      </c>
      <c r="J49" s="20">
        <v>10</v>
      </c>
      <c r="K49" s="20"/>
      <c r="L49" s="157"/>
      <c r="M49" s="20"/>
      <c r="N49" s="53"/>
      <c r="O49" s="13"/>
      <c r="P49" s="14"/>
      <c r="Q49" s="24">
        <v>32</v>
      </c>
      <c r="R49" s="14"/>
      <c r="S49" s="13"/>
      <c r="T49" s="14"/>
      <c r="U49" s="73"/>
    </row>
    <row r="50" spans="1:21" s="176" customFormat="1" ht="19.5" customHeight="1">
      <c r="A50" s="231" t="s">
        <v>227</v>
      </c>
      <c r="B50" s="165" t="s">
        <v>228</v>
      </c>
      <c r="C50" s="166"/>
      <c r="D50" s="232" t="s">
        <v>146</v>
      </c>
      <c r="E50" s="246">
        <v>151</v>
      </c>
      <c r="F50" s="12"/>
      <c r="G50" s="134">
        <f aca="true" t="shared" si="14" ref="G50:O50">SUM(G51:G52)</f>
        <v>139</v>
      </c>
      <c r="H50" s="134">
        <f t="shared" si="14"/>
        <v>9</v>
      </c>
      <c r="I50" s="134">
        <f t="shared" si="14"/>
        <v>139</v>
      </c>
      <c r="J50" s="134">
        <f t="shared" si="14"/>
        <v>130</v>
      </c>
      <c r="K50" s="134">
        <f t="shared" si="14"/>
        <v>0</v>
      </c>
      <c r="L50" s="134">
        <f t="shared" si="14"/>
        <v>0</v>
      </c>
      <c r="M50" s="134">
        <v>6</v>
      </c>
      <c r="N50" s="135">
        <v>6</v>
      </c>
      <c r="O50" s="136">
        <f t="shared" si="14"/>
        <v>0</v>
      </c>
      <c r="P50" s="137">
        <f>SUM(P51:P52)</f>
        <v>44</v>
      </c>
      <c r="Q50" s="13">
        <f>SUM(Q51:Q52)</f>
        <v>32</v>
      </c>
      <c r="R50" s="14">
        <f>SUM(R51:R52)</f>
        <v>63</v>
      </c>
      <c r="S50" s="13">
        <f>SUM(S51:S52)</f>
        <v>0</v>
      </c>
      <c r="T50" s="267"/>
      <c r="U50" s="277"/>
    </row>
    <row r="51" spans="1:21" s="69" customFormat="1" ht="19.5" customHeight="1">
      <c r="A51" s="142" t="s">
        <v>87</v>
      </c>
      <c r="B51" s="155" t="s">
        <v>179</v>
      </c>
      <c r="C51" s="146"/>
      <c r="D51" s="225"/>
      <c r="E51" s="246">
        <f>SUM(F51+G51+M51+N51)</f>
        <v>76</v>
      </c>
      <c r="F51" s="12"/>
      <c r="G51" s="12">
        <f>SUM(O51:T51)</f>
        <v>76</v>
      </c>
      <c r="H51" s="12">
        <f>SUM(G51-J51)</f>
        <v>0</v>
      </c>
      <c r="I51" s="25">
        <v>76</v>
      </c>
      <c r="J51" s="20">
        <v>76</v>
      </c>
      <c r="K51" s="20"/>
      <c r="L51" s="157"/>
      <c r="M51" s="167"/>
      <c r="N51" s="259"/>
      <c r="O51" s="13"/>
      <c r="P51" s="14">
        <v>44</v>
      </c>
      <c r="Q51" s="13">
        <v>32</v>
      </c>
      <c r="R51" s="14"/>
      <c r="S51" s="13"/>
      <c r="T51" s="14"/>
      <c r="U51" s="73"/>
    </row>
    <row r="52" spans="1:21" s="69" customFormat="1" ht="35.25" customHeight="1" thickBot="1">
      <c r="A52" s="227" t="s">
        <v>230</v>
      </c>
      <c r="B52" s="172" t="s">
        <v>154</v>
      </c>
      <c r="C52" s="196"/>
      <c r="D52" s="233"/>
      <c r="E52" s="247">
        <f>SUM(F52+G52+M52+N52)</f>
        <v>63</v>
      </c>
      <c r="F52" s="144"/>
      <c r="G52" s="17">
        <f>SUM(O52:T52)</f>
        <v>63</v>
      </c>
      <c r="H52" s="17">
        <f>SUM(G52-J52)</f>
        <v>9</v>
      </c>
      <c r="I52" s="94">
        <v>63</v>
      </c>
      <c r="J52" s="94">
        <v>54</v>
      </c>
      <c r="K52" s="94"/>
      <c r="L52" s="197"/>
      <c r="M52" s="94"/>
      <c r="N52" s="257"/>
      <c r="O52" s="76"/>
      <c r="P52" s="79"/>
      <c r="Q52" s="76"/>
      <c r="R52" s="79">
        <v>63</v>
      </c>
      <c r="S52" s="76"/>
      <c r="T52" s="79"/>
      <c r="U52" s="275"/>
    </row>
    <row r="53" spans="1:21" s="49" customFormat="1" ht="38.25" thickBot="1">
      <c r="A53" s="187" t="s">
        <v>78</v>
      </c>
      <c r="B53" s="201" t="s">
        <v>79</v>
      </c>
      <c r="C53" s="188" t="s">
        <v>243</v>
      </c>
      <c r="D53" s="86" t="s">
        <v>244</v>
      </c>
      <c r="E53" s="84">
        <f>SUM(E54,E60,E65,E69,E73)</f>
        <v>1978</v>
      </c>
      <c r="F53" s="85">
        <f>SUM(F54,F60,F65,F69,F73)</f>
        <v>37</v>
      </c>
      <c r="G53" s="85">
        <f>SUM(G54,G60,G65,G69,G73)</f>
        <v>1831</v>
      </c>
      <c r="H53" s="85">
        <f aca="true" t="shared" si="15" ref="H53:U53">SUM(H54,H60,H65,H69,H73)</f>
        <v>725</v>
      </c>
      <c r="I53" s="85">
        <f t="shared" si="15"/>
        <v>1178</v>
      </c>
      <c r="J53" s="85">
        <f t="shared" si="15"/>
        <v>378</v>
      </c>
      <c r="K53" s="85">
        <f t="shared" si="15"/>
        <v>648</v>
      </c>
      <c r="L53" s="85">
        <f t="shared" si="15"/>
        <v>80</v>
      </c>
      <c r="M53" s="85">
        <f t="shared" si="15"/>
        <v>28</v>
      </c>
      <c r="N53" s="92">
        <f t="shared" si="15"/>
        <v>82</v>
      </c>
      <c r="O53" s="84">
        <f t="shared" si="15"/>
        <v>0</v>
      </c>
      <c r="P53" s="83">
        <f t="shared" si="15"/>
        <v>0</v>
      </c>
      <c r="Q53" s="84">
        <f t="shared" si="15"/>
        <v>0</v>
      </c>
      <c r="R53" s="83">
        <f t="shared" si="15"/>
        <v>240</v>
      </c>
      <c r="S53" s="84">
        <f t="shared" si="15"/>
        <v>504</v>
      </c>
      <c r="T53" s="83">
        <f t="shared" si="15"/>
        <v>808</v>
      </c>
      <c r="U53" s="99">
        <f t="shared" si="15"/>
        <v>316</v>
      </c>
    </row>
    <row r="54" spans="1:21" s="104" customFormat="1" ht="33.75" customHeight="1" thickBot="1">
      <c r="A54" s="202" t="s">
        <v>122</v>
      </c>
      <c r="B54" s="203" t="s">
        <v>157</v>
      </c>
      <c r="C54" s="203"/>
      <c r="D54" s="71" t="s">
        <v>88</v>
      </c>
      <c r="E54" s="250">
        <f>SUM(F54,G54,M54,N54)</f>
        <v>620</v>
      </c>
      <c r="F54" s="102">
        <f aca="true" t="shared" si="16" ref="F54:L54">SUM(F55:F59)</f>
        <v>0</v>
      </c>
      <c r="G54" s="102">
        <f t="shared" si="16"/>
        <v>588</v>
      </c>
      <c r="H54" s="102">
        <f t="shared" si="16"/>
        <v>242</v>
      </c>
      <c r="I54" s="125">
        <f>SUM(I55:I59)</f>
        <v>396</v>
      </c>
      <c r="J54" s="102">
        <f t="shared" si="16"/>
        <v>130</v>
      </c>
      <c r="K54" s="102">
        <f>SUM(K55:K59)</f>
        <v>216</v>
      </c>
      <c r="L54" s="102">
        <f t="shared" si="16"/>
        <v>0</v>
      </c>
      <c r="M54" s="102">
        <v>12</v>
      </c>
      <c r="N54" s="101">
        <v>20</v>
      </c>
      <c r="O54" s="100">
        <f aca="true" t="shared" si="17" ref="O54:U54">SUM(O55:O59)</f>
        <v>0</v>
      </c>
      <c r="P54" s="103">
        <f t="shared" si="17"/>
        <v>0</v>
      </c>
      <c r="Q54" s="100">
        <f t="shared" si="17"/>
        <v>0</v>
      </c>
      <c r="R54" s="103">
        <f t="shared" si="17"/>
        <v>240</v>
      </c>
      <c r="S54" s="100">
        <f t="shared" si="17"/>
        <v>156</v>
      </c>
      <c r="T54" s="103">
        <f t="shared" si="17"/>
        <v>192</v>
      </c>
      <c r="U54" s="138">
        <f t="shared" si="17"/>
        <v>0</v>
      </c>
    </row>
    <row r="55" spans="1:21" ht="24.75" customHeight="1">
      <c r="A55" s="234" t="s">
        <v>123</v>
      </c>
      <c r="B55" s="190" t="s">
        <v>158</v>
      </c>
      <c r="C55" s="191"/>
      <c r="D55" s="93" t="s">
        <v>146</v>
      </c>
      <c r="E55" s="245">
        <f>SUM(G55,M55,N55)</f>
        <v>180</v>
      </c>
      <c r="F55" s="9"/>
      <c r="G55" s="9">
        <v>168</v>
      </c>
      <c r="H55" s="9">
        <v>118</v>
      </c>
      <c r="I55" s="124">
        <v>68</v>
      </c>
      <c r="J55" s="30">
        <v>50</v>
      </c>
      <c r="K55" s="30"/>
      <c r="L55" s="9"/>
      <c r="M55" s="30">
        <v>6</v>
      </c>
      <c r="N55" s="55">
        <v>6</v>
      </c>
      <c r="O55" s="10"/>
      <c r="P55" s="11"/>
      <c r="Q55" s="10"/>
      <c r="R55" s="11">
        <v>168</v>
      </c>
      <c r="S55" s="10"/>
      <c r="T55" s="11"/>
      <c r="U55" s="72"/>
    </row>
    <row r="56" spans="1:21" ht="30.75" customHeight="1">
      <c r="A56" s="235" t="s">
        <v>124</v>
      </c>
      <c r="B56" s="155" t="s">
        <v>159</v>
      </c>
      <c r="C56" s="146"/>
      <c r="D56" s="66" t="s">
        <v>146</v>
      </c>
      <c r="E56" s="246">
        <f>SUM(G56,M56,N56)</f>
        <v>132</v>
      </c>
      <c r="F56" s="12"/>
      <c r="G56" s="12">
        <f>SUM(O56:T56)</f>
        <v>120</v>
      </c>
      <c r="H56" s="12">
        <f>SUM(G56-J56)</f>
        <v>68</v>
      </c>
      <c r="I56" s="25">
        <v>60</v>
      </c>
      <c r="J56" s="20">
        <v>52</v>
      </c>
      <c r="K56" s="20"/>
      <c r="L56" s="12"/>
      <c r="M56" s="20">
        <v>6</v>
      </c>
      <c r="N56" s="53">
        <v>6</v>
      </c>
      <c r="O56" s="13"/>
      <c r="P56" s="14"/>
      <c r="Q56" s="13"/>
      <c r="R56" s="14"/>
      <c r="S56" s="13">
        <v>120</v>
      </c>
      <c r="T56" s="14"/>
      <c r="U56" s="73"/>
    </row>
    <row r="57" spans="1:21" ht="30" customHeight="1">
      <c r="A57" s="235" t="s">
        <v>125</v>
      </c>
      <c r="B57" s="155" t="s">
        <v>160</v>
      </c>
      <c r="C57" s="146" t="s">
        <v>56</v>
      </c>
      <c r="D57" s="66"/>
      <c r="E57" s="246">
        <f>SUM(G57,M57,N57)</f>
        <v>84</v>
      </c>
      <c r="F57" s="12"/>
      <c r="G57" s="12">
        <f>SUM(O57:T57)</f>
        <v>84</v>
      </c>
      <c r="H57" s="12">
        <f>SUM(G57-J57)</f>
        <v>56</v>
      </c>
      <c r="I57" s="25">
        <v>52</v>
      </c>
      <c r="J57" s="20">
        <v>28</v>
      </c>
      <c r="K57" s="20"/>
      <c r="L57" s="12"/>
      <c r="M57" s="20"/>
      <c r="N57" s="53"/>
      <c r="O57" s="13"/>
      <c r="P57" s="14"/>
      <c r="Q57" s="13"/>
      <c r="R57" s="14"/>
      <c r="S57" s="13"/>
      <c r="T57" s="14">
        <v>84</v>
      </c>
      <c r="U57" s="73"/>
    </row>
    <row r="58" spans="1:21" ht="16.5" customHeight="1">
      <c r="A58" s="142" t="s">
        <v>126</v>
      </c>
      <c r="B58" s="155" t="s">
        <v>3</v>
      </c>
      <c r="C58" s="168" t="s">
        <v>249</v>
      </c>
      <c r="D58" s="75"/>
      <c r="E58" s="246">
        <f>SUM(G58,M58,N58)</f>
        <v>108</v>
      </c>
      <c r="F58" s="12"/>
      <c r="G58" s="12">
        <f>SUM(O58:T58)</f>
        <v>108</v>
      </c>
      <c r="H58" s="12"/>
      <c r="I58" s="25">
        <v>108</v>
      </c>
      <c r="J58" s="20"/>
      <c r="K58" s="20">
        <v>108</v>
      </c>
      <c r="L58" s="157"/>
      <c r="M58" s="20"/>
      <c r="N58" s="108"/>
      <c r="O58" s="13"/>
      <c r="P58" s="14"/>
      <c r="Q58" s="13"/>
      <c r="R58" s="14">
        <v>72</v>
      </c>
      <c r="S58" s="13">
        <v>36</v>
      </c>
      <c r="T58" s="14"/>
      <c r="U58" s="73"/>
    </row>
    <row r="59" spans="1:21" ht="16.5" customHeight="1" thickBot="1">
      <c r="A59" s="219" t="s">
        <v>127</v>
      </c>
      <c r="B59" s="172" t="s">
        <v>4</v>
      </c>
      <c r="C59" s="173" t="s">
        <v>56</v>
      </c>
      <c r="D59" s="236"/>
      <c r="E59" s="247">
        <f>SUM(G59,M59,N59)</f>
        <v>108</v>
      </c>
      <c r="F59" s="205"/>
      <c r="G59" s="17">
        <f>SUM(O59:T59)</f>
        <v>108</v>
      </c>
      <c r="H59" s="17"/>
      <c r="I59" s="94">
        <v>108</v>
      </c>
      <c r="J59" s="21"/>
      <c r="K59" s="21">
        <v>108</v>
      </c>
      <c r="L59" s="174"/>
      <c r="M59" s="21"/>
      <c r="N59" s="35"/>
      <c r="O59" s="18"/>
      <c r="P59" s="19"/>
      <c r="Q59" s="18"/>
      <c r="R59" s="19"/>
      <c r="S59" s="18"/>
      <c r="T59" s="19">
        <v>108</v>
      </c>
      <c r="U59" s="275"/>
    </row>
    <row r="60" spans="1:21" s="104" customFormat="1" ht="45" customHeight="1" thickBot="1">
      <c r="A60" s="202" t="s">
        <v>128</v>
      </c>
      <c r="B60" s="206" t="s">
        <v>161</v>
      </c>
      <c r="C60" s="203"/>
      <c r="D60" s="71" t="s">
        <v>88</v>
      </c>
      <c r="E60" s="250">
        <f>SUM(F60,G60,M60,N60)</f>
        <v>504</v>
      </c>
      <c r="F60" s="204">
        <f aca="true" t="shared" si="18" ref="F60:L60">SUM(F61:F64)</f>
        <v>30</v>
      </c>
      <c r="G60" s="204">
        <f t="shared" si="18"/>
        <v>454</v>
      </c>
      <c r="H60" s="204">
        <f t="shared" si="18"/>
        <v>178</v>
      </c>
      <c r="I60" s="207">
        <f>SUM(I61:I64)</f>
        <v>298</v>
      </c>
      <c r="J60" s="204">
        <f t="shared" si="18"/>
        <v>108</v>
      </c>
      <c r="K60" s="204">
        <f>SUM(K61:K64)</f>
        <v>108</v>
      </c>
      <c r="L60" s="204">
        <f t="shared" si="18"/>
        <v>60</v>
      </c>
      <c r="M60" s="102"/>
      <c r="N60" s="101">
        <v>20</v>
      </c>
      <c r="O60" s="100">
        <f aca="true" t="shared" si="19" ref="O60:U60">SUM(O61:O64)</f>
        <v>0</v>
      </c>
      <c r="P60" s="103">
        <f t="shared" si="19"/>
        <v>0</v>
      </c>
      <c r="Q60" s="100">
        <f t="shared" si="19"/>
        <v>0</v>
      </c>
      <c r="R60" s="103">
        <f t="shared" si="19"/>
        <v>0</v>
      </c>
      <c r="S60" s="100">
        <f t="shared" si="19"/>
        <v>84</v>
      </c>
      <c r="T60" s="103">
        <f t="shared" si="19"/>
        <v>400</v>
      </c>
      <c r="U60" s="138">
        <f t="shared" si="19"/>
        <v>0</v>
      </c>
    </row>
    <row r="61" spans="1:21" ht="30.75" customHeight="1">
      <c r="A61" s="220" t="s">
        <v>129</v>
      </c>
      <c r="B61" s="190" t="s">
        <v>162</v>
      </c>
      <c r="C61" s="190"/>
      <c r="D61" s="93" t="s">
        <v>236</v>
      </c>
      <c r="E61" s="245">
        <f>SUM(G61,M61,N61,F61)</f>
        <v>158</v>
      </c>
      <c r="F61" s="9">
        <v>12</v>
      </c>
      <c r="G61" s="9">
        <v>140</v>
      </c>
      <c r="H61" s="9">
        <f>SUM(G61-J61-L61)</f>
        <v>70</v>
      </c>
      <c r="I61" s="124">
        <v>70</v>
      </c>
      <c r="J61" s="30">
        <v>40</v>
      </c>
      <c r="K61" s="30"/>
      <c r="L61" s="9">
        <v>30</v>
      </c>
      <c r="M61" s="30"/>
      <c r="N61" s="55">
        <v>6</v>
      </c>
      <c r="O61" s="10"/>
      <c r="P61" s="11"/>
      <c r="Q61" s="10"/>
      <c r="R61" s="11"/>
      <c r="S61" s="112"/>
      <c r="T61" s="113">
        <v>152</v>
      </c>
      <c r="U61" s="278"/>
    </row>
    <row r="62" spans="1:21" ht="30.75" customHeight="1">
      <c r="A62" s="142" t="s">
        <v>130</v>
      </c>
      <c r="B62" s="155" t="s">
        <v>163</v>
      </c>
      <c r="C62" s="146" t="s">
        <v>156</v>
      </c>
      <c r="D62" s="66" t="s">
        <v>147</v>
      </c>
      <c r="E62" s="246">
        <f>SUM(G62,M62,N62,F62)</f>
        <v>174</v>
      </c>
      <c r="F62" s="12">
        <v>18</v>
      </c>
      <c r="G62" s="12">
        <f>SUM(Q62:U62)-F62</f>
        <v>150</v>
      </c>
      <c r="H62" s="12">
        <f>SUM(G62-J62-L62)</f>
        <v>80</v>
      </c>
      <c r="I62" s="25">
        <v>90</v>
      </c>
      <c r="J62" s="20">
        <v>40</v>
      </c>
      <c r="K62" s="20"/>
      <c r="L62" s="12">
        <v>30</v>
      </c>
      <c r="M62" s="20"/>
      <c r="N62" s="53">
        <v>6</v>
      </c>
      <c r="O62" s="13"/>
      <c r="P62" s="14"/>
      <c r="Q62" s="13"/>
      <c r="R62" s="14"/>
      <c r="S62" s="24">
        <v>84</v>
      </c>
      <c r="T62" s="26">
        <v>84</v>
      </c>
      <c r="U62" s="82"/>
    </row>
    <row r="63" spans="1:21" ht="24" customHeight="1">
      <c r="A63" s="235" t="s">
        <v>173</v>
      </c>
      <c r="B63" s="155" t="s">
        <v>164</v>
      </c>
      <c r="C63" s="146" t="s">
        <v>56</v>
      </c>
      <c r="D63" s="66"/>
      <c r="E63" s="246">
        <f>SUM(G63,M63,N63,F63)</f>
        <v>56</v>
      </c>
      <c r="F63" s="12"/>
      <c r="G63" s="12">
        <f>SUM(Q63:U63)-F63</f>
        <v>56</v>
      </c>
      <c r="H63" s="12">
        <f>SUM(G63-J63-L63)</f>
        <v>28</v>
      </c>
      <c r="I63" s="25">
        <v>30</v>
      </c>
      <c r="J63" s="20">
        <v>28</v>
      </c>
      <c r="K63" s="20"/>
      <c r="L63" s="157"/>
      <c r="M63" s="20"/>
      <c r="N63" s="53"/>
      <c r="O63" s="13"/>
      <c r="P63" s="14" t="s">
        <v>176</v>
      </c>
      <c r="Q63" s="13"/>
      <c r="R63" s="14"/>
      <c r="S63" s="24"/>
      <c r="T63" s="26">
        <v>56</v>
      </c>
      <c r="U63" s="82"/>
    </row>
    <row r="64" spans="1:21" ht="15.75" customHeight="1" thickBot="1">
      <c r="A64" s="219" t="s">
        <v>131</v>
      </c>
      <c r="B64" s="172" t="s">
        <v>4</v>
      </c>
      <c r="C64" s="173" t="s">
        <v>56</v>
      </c>
      <c r="D64" s="236"/>
      <c r="E64" s="247">
        <v>108</v>
      </c>
      <c r="F64" s="17"/>
      <c r="G64" s="17">
        <f>SUM(Q64:U64)-F64</f>
        <v>108</v>
      </c>
      <c r="H64" s="17"/>
      <c r="I64" s="94">
        <v>108</v>
      </c>
      <c r="J64" s="21"/>
      <c r="K64" s="21">
        <v>108</v>
      </c>
      <c r="L64" s="21"/>
      <c r="M64" s="21"/>
      <c r="N64" s="67"/>
      <c r="O64" s="18"/>
      <c r="P64" s="19"/>
      <c r="Q64" s="18"/>
      <c r="R64" s="19"/>
      <c r="S64" s="76"/>
      <c r="T64" s="79">
        <v>108</v>
      </c>
      <c r="U64" s="143"/>
    </row>
    <row r="65" spans="1:21" s="104" customFormat="1" ht="35.25" customHeight="1" thickBot="1">
      <c r="A65" s="202" t="s">
        <v>132</v>
      </c>
      <c r="B65" s="206" t="s">
        <v>165</v>
      </c>
      <c r="C65" s="203"/>
      <c r="D65" s="71" t="s">
        <v>88</v>
      </c>
      <c r="E65" s="250">
        <f>SUM(F65,G65,M65,N65)</f>
        <v>288</v>
      </c>
      <c r="F65" s="102">
        <f aca="true" t="shared" si="20" ref="F65:L65">SUM(F66:F68)</f>
        <v>0</v>
      </c>
      <c r="G65" s="102">
        <f t="shared" si="20"/>
        <v>264</v>
      </c>
      <c r="H65" s="102">
        <f t="shared" si="20"/>
        <v>96</v>
      </c>
      <c r="I65" s="125">
        <f>SUM(I66:I68)</f>
        <v>168</v>
      </c>
      <c r="J65" s="102">
        <f t="shared" si="20"/>
        <v>60</v>
      </c>
      <c r="K65" s="102">
        <f>SUM(K66:K68)</f>
        <v>108</v>
      </c>
      <c r="L65" s="102">
        <f t="shared" si="20"/>
        <v>0</v>
      </c>
      <c r="M65" s="102">
        <v>10</v>
      </c>
      <c r="N65" s="101">
        <v>14</v>
      </c>
      <c r="O65" s="100">
        <f aca="true" t="shared" si="21" ref="O65:U65">SUM(O66:O68)</f>
        <v>0</v>
      </c>
      <c r="P65" s="103">
        <f t="shared" si="21"/>
        <v>0</v>
      </c>
      <c r="Q65" s="100">
        <f t="shared" si="21"/>
        <v>0</v>
      </c>
      <c r="R65" s="103">
        <f t="shared" si="21"/>
        <v>0</v>
      </c>
      <c r="S65" s="100">
        <f t="shared" si="21"/>
        <v>264</v>
      </c>
      <c r="T65" s="103">
        <f t="shared" si="21"/>
        <v>0</v>
      </c>
      <c r="U65" s="138">
        <f t="shared" si="21"/>
        <v>0</v>
      </c>
    </row>
    <row r="66" spans="1:21" ht="34.5" customHeight="1">
      <c r="A66" s="220" t="s">
        <v>133</v>
      </c>
      <c r="B66" s="190" t="s">
        <v>166</v>
      </c>
      <c r="C66" s="191" t="s">
        <v>172</v>
      </c>
      <c r="D66" s="93"/>
      <c r="E66" s="245">
        <f>SUM(M66:U66)</f>
        <v>78</v>
      </c>
      <c r="F66" s="9"/>
      <c r="G66" s="9">
        <f>SUM(Q66:U66)</f>
        <v>78</v>
      </c>
      <c r="H66" s="9">
        <f>G66-J66</f>
        <v>48</v>
      </c>
      <c r="I66" s="124">
        <v>30</v>
      </c>
      <c r="J66" s="30">
        <v>30</v>
      </c>
      <c r="K66" s="30"/>
      <c r="L66" s="195"/>
      <c r="M66" s="30"/>
      <c r="N66" s="260"/>
      <c r="O66" s="10"/>
      <c r="P66" s="11"/>
      <c r="Q66" s="10"/>
      <c r="R66" s="11"/>
      <c r="S66" s="112">
        <v>78</v>
      </c>
      <c r="T66" s="113"/>
      <c r="U66" s="278"/>
    </row>
    <row r="67" spans="1:21" ht="19.5" customHeight="1">
      <c r="A67" s="142" t="s">
        <v>134</v>
      </c>
      <c r="B67" s="155" t="s">
        <v>167</v>
      </c>
      <c r="C67" s="146"/>
      <c r="D67" s="66" t="s">
        <v>146</v>
      </c>
      <c r="E67" s="246">
        <f>SUM(M67:U67)</f>
        <v>88</v>
      </c>
      <c r="F67" s="12"/>
      <c r="G67" s="12">
        <f>SUM(Q67:U67)</f>
        <v>78</v>
      </c>
      <c r="H67" s="12">
        <f>G67-J67</f>
        <v>48</v>
      </c>
      <c r="I67" s="25">
        <v>30</v>
      </c>
      <c r="J67" s="20">
        <v>30</v>
      </c>
      <c r="K67" s="20"/>
      <c r="L67" s="157"/>
      <c r="M67" s="20">
        <v>4</v>
      </c>
      <c r="N67" s="108">
        <v>6</v>
      </c>
      <c r="O67" s="13"/>
      <c r="P67" s="14"/>
      <c r="Q67" s="13"/>
      <c r="R67" s="14"/>
      <c r="S67" s="24">
        <v>78</v>
      </c>
      <c r="T67" s="26"/>
      <c r="U67" s="82"/>
    </row>
    <row r="68" spans="1:21" ht="20.25" customHeight="1" thickBot="1">
      <c r="A68" s="219" t="s">
        <v>135</v>
      </c>
      <c r="B68" s="172" t="s">
        <v>4</v>
      </c>
      <c r="C68" s="177" t="s">
        <v>56</v>
      </c>
      <c r="D68" s="236"/>
      <c r="E68" s="247">
        <f>SUM(M68:U68)</f>
        <v>108</v>
      </c>
      <c r="F68" s="17"/>
      <c r="G68" s="17">
        <f>SUM(Q68:U68)</f>
        <v>108</v>
      </c>
      <c r="H68" s="17"/>
      <c r="I68" s="94">
        <v>108</v>
      </c>
      <c r="J68" s="21"/>
      <c r="K68" s="21">
        <v>108</v>
      </c>
      <c r="L68" s="21"/>
      <c r="M68" s="21"/>
      <c r="N68" s="67"/>
      <c r="O68" s="18"/>
      <c r="P68" s="19"/>
      <c r="Q68" s="18"/>
      <c r="R68" s="19"/>
      <c r="S68" s="76">
        <v>108</v>
      </c>
      <c r="T68" s="19"/>
      <c r="U68" s="275"/>
    </row>
    <row r="69" spans="1:21" s="104" customFormat="1" ht="49.5" customHeight="1" thickBot="1">
      <c r="A69" s="202" t="s">
        <v>136</v>
      </c>
      <c r="B69" s="206" t="s">
        <v>168</v>
      </c>
      <c r="C69" s="203"/>
      <c r="D69" s="71" t="s">
        <v>88</v>
      </c>
      <c r="E69" s="250">
        <f>SUM(F69,G69,M69,N69)</f>
        <v>342</v>
      </c>
      <c r="F69" s="102">
        <f aca="true" t="shared" si="22" ref="F69:L69">SUM(F70:F72)</f>
        <v>7</v>
      </c>
      <c r="G69" s="102">
        <f t="shared" si="22"/>
        <v>309</v>
      </c>
      <c r="H69" s="102">
        <f t="shared" si="22"/>
        <v>165</v>
      </c>
      <c r="I69" s="125">
        <f>SUM(I70:I72)</f>
        <v>144</v>
      </c>
      <c r="J69" s="102">
        <f t="shared" si="22"/>
        <v>52</v>
      </c>
      <c r="K69" s="102">
        <f>SUM(K70:K72)</f>
        <v>72</v>
      </c>
      <c r="L69" s="102">
        <f t="shared" si="22"/>
        <v>20</v>
      </c>
      <c r="M69" s="102">
        <v>6</v>
      </c>
      <c r="N69" s="101">
        <v>20</v>
      </c>
      <c r="O69" s="100">
        <f aca="true" t="shared" si="23" ref="O69:U69">SUM(O70:O72)</f>
        <v>0</v>
      </c>
      <c r="P69" s="103">
        <f t="shared" si="23"/>
        <v>0</v>
      </c>
      <c r="Q69" s="100">
        <f t="shared" si="23"/>
        <v>0</v>
      </c>
      <c r="R69" s="103">
        <f t="shared" si="23"/>
        <v>0</v>
      </c>
      <c r="S69" s="100">
        <f t="shared" si="23"/>
        <v>0</v>
      </c>
      <c r="T69" s="103">
        <f t="shared" si="23"/>
        <v>0</v>
      </c>
      <c r="U69" s="138">
        <f t="shared" si="23"/>
        <v>316</v>
      </c>
    </row>
    <row r="70" spans="1:21" ht="30.75" customHeight="1">
      <c r="A70" s="220" t="s">
        <v>137</v>
      </c>
      <c r="B70" s="190" t="s">
        <v>169</v>
      </c>
      <c r="C70" s="190"/>
      <c r="D70" s="93" t="s">
        <v>146</v>
      </c>
      <c r="E70" s="245">
        <f>SUM(F70+G70+M70+N70)</f>
        <v>130</v>
      </c>
      <c r="F70" s="9"/>
      <c r="G70" s="9">
        <f>SUM(Q70:U70)</f>
        <v>122</v>
      </c>
      <c r="H70" s="9">
        <f>SUM(G70-J70-L70)</f>
        <v>96</v>
      </c>
      <c r="I70" s="124">
        <v>26</v>
      </c>
      <c r="J70" s="30">
        <v>26</v>
      </c>
      <c r="K70" s="30"/>
      <c r="L70" s="195"/>
      <c r="M70" s="30">
        <v>2</v>
      </c>
      <c r="N70" s="55">
        <v>6</v>
      </c>
      <c r="O70" s="10"/>
      <c r="P70" s="11"/>
      <c r="Q70" s="10"/>
      <c r="R70" s="11"/>
      <c r="S70" s="112"/>
      <c r="T70" s="113"/>
      <c r="U70" s="278">
        <v>122</v>
      </c>
    </row>
    <row r="71" spans="1:21" ht="24" customHeight="1">
      <c r="A71" s="142" t="s">
        <v>138</v>
      </c>
      <c r="B71" s="155" t="s">
        <v>170</v>
      </c>
      <c r="C71" s="146"/>
      <c r="D71" s="66" t="s">
        <v>236</v>
      </c>
      <c r="E71" s="246">
        <f>SUM(F71+G71+M71+N71)</f>
        <v>130</v>
      </c>
      <c r="F71" s="12">
        <v>7</v>
      </c>
      <c r="G71" s="12">
        <f>SUM(Q71:U71)-F71</f>
        <v>115</v>
      </c>
      <c r="H71" s="12">
        <f>SUM(G71-J71-L71)</f>
        <v>69</v>
      </c>
      <c r="I71" s="25">
        <v>46</v>
      </c>
      <c r="J71" s="20">
        <v>26</v>
      </c>
      <c r="K71" s="20"/>
      <c r="L71" s="157">
        <v>20</v>
      </c>
      <c r="M71" s="20">
        <v>2</v>
      </c>
      <c r="N71" s="53">
        <v>6</v>
      </c>
      <c r="O71" s="13"/>
      <c r="P71" s="14"/>
      <c r="Q71" s="13"/>
      <c r="R71" s="14"/>
      <c r="S71" s="24"/>
      <c r="T71" s="26"/>
      <c r="U71" s="82">
        <v>122</v>
      </c>
    </row>
    <row r="72" spans="1:21" ht="15.75" customHeight="1" thickBot="1">
      <c r="A72" s="219" t="s">
        <v>139</v>
      </c>
      <c r="B72" s="172" t="s">
        <v>4</v>
      </c>
      <c r="C72" s="173" t="s">
        <v>56</v>
      </c>
      <c r="D72" s="236"/>
      <c r="E72" s="247">
        <f>SUM(F72+G72+M72+N72)</f>
        <v>72</v>
      </c>
      <c r="F72" s="17"/>
      <c r="G72" s="17">
        <f>SUM(Q72:U72)</f>
        <v>72</v>
      </c>
      <c r="H72" s="17"/>
      <c r="I72" s="144">
        <v>72</v>
      </c>
      <c r="J72" s="21"/>
      <c r="K72" s="21">
        <v>72</v>
      </c>
      <c r="L72" s="21"/>
      <c r="M72" s="21"/>
      <c r="N72" s="67"/>
      <c r="O72" s="18"/>
      <c r="P72" s="19"/>
      <c r="Q72" s="18"/>
      <c r="R72" s="19"/>
      <c r="S72" s="76"/>
      <c r="T72" s="79"/>
      <c r="U72" s="143">
        <v>72</v>
      </c>
    </row>
    <row r="73" spans="1:21" s="176" customFormat="1" ht="55.5" customHeight="1" thickBot="1">
      <c r="A73" s="202" t="s">
        <v>140</v>
      </c>
      <c r="B73" s="203" t="s">
        <v>321</v>
      </c>
      <c r="C73" s="203"/>
      <c r="D73" s="71" t="s">
        <v>237</v>
      </c>
      <c r="E73" s="250">
        <f>SUM(F73,G73,M73,N73)</f>
        <v>224</v>
      </c>
      <c r="F73" s="102">
        <f aca="true" t="shared" si="24" ref="F73:L73">SUM(F74:F75)</f>
        <v>0</v>
      </c>
      <c r="G73" s="102">
        <f t="shared" si="24"/>
        <v>216</v>
      </c>
      <c r="H73" s="102">
        <f t="shared" si="24"/>
        <v>44</v>
      </c>
      <c r="I73" s="125">
        <f t="shared" si="24"/>
        <v>172</v>
      </c>
      <c r="J73" s="102">
        <f t="shared" si="24"/>
        <v>28</v>
      </c>
      <c r="K73" s="102">
        <f t="shared" si="24"/>
        <v>144</v>
      </c>
      <c r="L73" s="102">
        <f t="shared" si="24"/>
        <v>0</v>
      </c>
      <c r="M73" s="102"/>
      <c r="N73" s="101">
        <v>8</v>
      </c>
      <c r="O73" s="100"/>
      <c r="P73" s="103"/>
      <c r="Q73" s="100">
        <f>SUM(Q74:Q75)</f>
        <v>0</v>
      </c>
      <c r="R73" s="103">
        <f>SUM(R74:R75)</f>
        <v>0</v>
      </c>
      <c r="S73" s="100">
        <f>SUM(S74:S75)</f>
        <v>0</v>
      </c>
      <c r="T73" s="103">
        <f>SUM(T74:T75)</f>
        <v>216</v>
      </c>
      <c r="U73" s="138">
        <f>SUM(U74:U75)</f>
        <v>0</v>
      </c>
    </row>
    <row r="74" spans="1:21" s="69" customFormat="1" ht="30" customHeight="1">
      <c r="A74" s="220" t="s">
        <v>141</v>
      </c>
      <c r="B74" s="208" t="s">
        <v>196</v>
      </c>
      <c r="C74" s="191" t="s">
        <v>56</v>
      </c>
      <c r="D74" s="93"/>
      <c r="E74" s="245">
        <f>SUM(M74:U74)</f>
        <v>72</v>
      </c>
      <c r="F74" s="9"/>
      <c r="G74" s="9">
        <f>SUM(Q74:U74)</f>
        <v>72</v>
      </c>
      <c r="H74" s="9">
        <f>SUM(G74-J74)</f>
        <v>44</v>
      </c>
      <c r="I74" s="124">
        <v>28</v>
      </c>
      <c r="J74" s="30">
        <v>28</v>
      </c>
      <c r="K74" s="30"/>
      <c r="L74" s="195"/>
      <c r="M74" s="30"/>
      <c r="N74" s="260"/>
      <c r="O74" s="10"/>
      <c r="P74" s="11"/>
      <c r="Q74" s="10"/>
      <c r="R74" s="11"/>
      <c r="S74" s="112"/>
      <c r="T74" s="113">
        <v>72</v>
      </c>
      <c r="U74" s="278"/>
    </row>
    <row r="75" spans="1:21" s="69" customFormat="1" ht="15.75" customHeight="1" thickBot="1">
      <c r="A75" s="219" t="s">
        <v>171</v>
      </c>
      <c r="B75" s="172" t="s">
        <v>3</v>
      </c>
      <c r="C75" s="173" t="s">
        <v>56</v>
      </c>
      <c r="D75" s="237"/>
      <c r="E75" s="247">
        <v>144</v>
      </c>
      <c r="F75" s="17"/>
      <c r="G75" s="17">
        <v>144</v>
      </c>
      <c r="H75" s="17"/>
      <c r="I75" s="94">
        <v>144</v>
      </c>
      <c r="J75" s="21"/>
      <c r="K75" s="21">
        <v>144</v>
      </c>
      <c r="L75" s="174"/>
      <c r="M75" s="21"/>
      <c r="N75" s="261"/>
      <c r="O75" s="18"/>
      <c r="P75" s="19"/>
      <c r="Q75" s="18"/>
      <c r="R75" s="19"/>
      <c r="S75" s="18"/>
      <c r="T75" s="19">
        <v>144</v>
      </c>
      <c r="U75" s="143"/>
    </row>
    <row r="76" spans="1:21" s="178" customFormat="1" ht="26.25" customHeight="1" thickBot="1">
      <c r="A76" s="193" t="s">
        <v>231</v>
      </c>
      <c r="B76" s="201" t="s">
        <v>232</v>
      </c>
      <c r="C76" s="209" t="s">
        <v>204</v>
      </c>
      <c r="D76" s="238" t="s">
        <v>88</v>
      </c>
      <c r="E76" s="251">
        <f>SUM(M76,N76,U76)</f>
        <v>154</v>
      </c>
      <c r="F76" s="130"/>
      <c r="G76" s="130">
        <v>144</v>
      </c>
      <c r="H76" s="130">
        <v>40</v>
      </c>
      <c r="I76" s="131">
        <v>112</v>
      </c>
      <c r="J76" s="131">
        <v>32</v>
      </c>
      <c r="K76" s="131">
        <v>72</v>
      </c>
      <c r="L76" s="210"/>
      <c r="M76" s="131">
        <v>2</v>
      </c>
      <c r="N76" s="262">
        <v>8</v>
      </c>
      <c r="O76" s="132"/>
      <c r="P76" s="133"/>
      <c r="Q76" s="132"/>
      <c r="R76" s="133"/>
      <c r="S76" s="132"/>
      <c r="T76" s="133"/>
      <c r="U76" s="279">
        <v>144</v>
      </c>
    </row>
    <row r="77" spans="1:21" s="69" customFormat="1" ht="47.25">
      <c r="A77" s="220" t="s">
        <v>233</v>
      </c>
      <c r="B77" s="190" t="s">
        <v>250</v>
      </c>
      <c r="C77" s="191"/>
      <c r="D77" s="93"/>
      <c r="E77" s="245">
        <v>144</v>
      </c>
      <c r="F77" s="9"/>
      <c r="G77" s="9">
        <f>SUM(G78:G79)</f>
        <v>144</v>
      </c>
      <c r="H77" s="9">
        <f aca="true" t="shared" si="25" ref="H77:U77">SUM(H78:H79)</f>
        <v>40</v>
      </c>
      <c r="I77" s="9">
        <f t="shared" si="25"/>
        <v>112</v>
      </c>
      <c r="J77" s="9">
        <f t="shared" si="25"/>
        <v>32</v>
      </c>
      <c r="K77" s="9">
        <f t="shared" si="25"/>
        <v>72</v>
      </c>
      <c r="L77" s="9">
        <f t="shared" si="25"/>
        <v>0</v>
      </c>
      <c r="M77" s="9">
        <f t="shared" si="25"/>
        <v>0</v>
      </c>
      <c r="N77" s="55">
        <f t="shared" si="25"/>
        <v>0</v>
      </c>
      <c r="O77" s="10">
        <f t="shared" si="25"/>
        <v>0</v>
      </c>
      <c r="P77" s="11">
        <f t="shared" si="25"/>
        <v>0</v>
      </c>
      <c r="Q77" s="10">
        <f t="shared" si="25"/>
        <v>0</v>
      </c>
      <c r="R77" s="11">
        <f t="shared" si="25"/>
        <v>0</v>
      </c>
      <c r="S77" s="10">
        <f t="shared" si="25"/>
        <v>0</v>
      </c>
      <c r="T77" s="11">
        <f t="shared" si="25"/>
        <v>0</v>
      </c>
      <c r="U77" s="72">
        <f t="shared" si="25"/>
        <v>144</v>
      </c>
    </row>
    <row r="78" spans="1:21" s="69" customFormat="1" ht="37.5" customHeight="1">
      <c r="A78" s="142" t="s">
        <v>234</v>
      </c>
      <c r="B78" s="155" t="s">
        <v>251</v>
      </c>
      <c r="C78" s="146" t="s">
        <v>56</v>
      </c>
      <c r="D78" s="66"/>
      <c r="E78" s="246">
        <v>72</v>
      </c>
      <c r="F78" s="12"/>
      <c r="G78" s="12">
        <v>72</v>
      </c>
      <c r="H78" s="12">
        <v>40</v>
      </c>
      <c r="I78" s="25">
        <v>40</v>
      </c>
      <c r="J78" s="20">
        <v>32</v>
      </c>
      <c r="K78" s="20"/>
      <c r="L78" s="157"/>
      <c r="M78" s="20"/>
      <c r="N78" s="263"/>
      <c r="O78" s="13"/>
      <c r="P78" s="14"/>
      <c r="Q78" s="13"/>
      <c r="R78" s="14"/>
      <c r="S78" s="13"/>
      <c r="T78" s="14"/>
      <c r="U78" s="73">
        <v>72</v>
      </c>
    </row>
    <row r="79" spans="1:21" s="69" customFormat="1" ht="15.75" customHeight="1">
      <c r="A79" s="142" t="s">
        <v>252</v>
      </c>
      <c r="B79" s="155" t="s">
        <v>4</v>
      </c>
      <c r="C79" s="146" t="s">
        <v>56</v>
      </c>
      <c r="D79" s="66"/>
      <c r="E79" s="246">
        <v>72</v>
      </c>
      <c r="F79" s="12"/>
      <c r="G79" s="12">
        <v>72</v>
      </c>
      <c r="H79" s="12"/>
      <c r="I79" s="25">
        <v>72</v>
      </c>
      <c r="J79" s="20"/>
      <c r="K79" s="20">
        <v>72</v>
      </c>
      <c r="L79" s="157"/>
      <c r="M79" s="20"/>
      <c r="N79" s="263"/>
      <c r="O79" s="13"/>
      <c r="P79" s="14"/>
      <c r="Q79" s="13"/>
      <c r="R79" s="14"/>
      <c r="S79" s="13"/>
      <c r="T79" s="14"/>
      <c r="U79" s="73">
        <v>72</v>
      </c>
    </row>
    <row r="80" spans="1:21" s="126" customFormat="1" ht="31.5">
      <c r="A80" s="226" t="s">
        <v>89</v>
      </c>
      <c r="B80" s="169" t="s">
        <v>220</v>
      </c>
      <c r="C80" s="163" t="s">
        <v>56</v>
      </c>
      <c r="D80" s="140"/>
      <c r="E80" s="29">
        <v>144</v>
      </c>
      <c r="F80" s="27"/>
      <c r="G80" s="31"/>
      <c r="H80" s="27"/>
      <c r="I80" s="27">
        <v>144</v>
      </c>
      <c r="J80" s="27"/>
      <c r="K80" s="27"/>
      <c r="L80" s="27"/>
      <c r="M80" s="27"/>
      <c r="N80" s="54"/>
      <c r="O80" s="29"/>
      <c r="P80" s="28"/>
      <c r="Q80" s="29"/>
      <c r="R80" s="28"/>
      <c r="S80" s="29"/>
      <c r="T80" s="28"/>
      <c r="U80" s="139"/>
    </row>
    <row r="81" spans="1:21" s="126" customFormat="1" ht="17.25" customHeight="1">
      <c r="A81" s="226"/>
      <c r="B81" s="169" t="s">
        <v>27</v>
      </c>
      <c r="C81" s="169"/>
      <c r="D81" s="141"/>
      <c r="E81" s="24">
        <v>252</v>
      </c>
      <c r="F81" s="27"/>
      <c r="G81" s="31"/>
      <c r="H81" s="27"/>
      <c r="I81" s="27"/>
      <c r="J81" s="27"/>
      <c r="K81" s="27"/>
      <c r="L81" s="27"/>
      <c r="M81" s="27"/>
      <c r="N81" s="54"/>
      <c r="O81" s="29"/>
      <c r="P81" s="26"/>
      <c r="Q81" s="24"/>
      <c r="R81" s="26"/>
      <c r="S81" s="24"/>
      <c r="T81" s="26"/>
      <c r="U81" s="82"/>
    </row>
    <row r="82" spans="1:21" s="126" customFormat="1" ht="17.25" customHeight="1">
      <c r="A82" s="226"/>
      <c r="B82" s="169" t="s">
        <v>90</v>
      </c>
      <c r="C82" s="169"/>
      <c r="D82" s="141"/>
      <c r="E82" s="24"/>
      <c r="F82" s="147">
        <v>73</v>
      </c>
      <c r="G82" s="31"/>
      <c r="H82" s="27"/>
      <c r="I82" s="27"/>
      <c r="J82" s="27"/>
      <c r="K82" s="27"/>
      <c r="L82" s="27"/>
      <c r="M82" s="27"/>
      <c r="N82" s="54"/>
      <c r="O82" s="29"/>
      <c r="P82" s="26"/>
      <c r="Q82" s="24">
        <v>16</v>
      </c>
      <c r="R82" s="26">
        <v>20</v>
      </c>
      <c r="S82" s="24"/>
      <c r="T82" s="26">
        <v>30</v>
      </c>
      <c r="U82" s="82">
        <v>7</v>
      </c>
    </row>
    <row r="83" spans="1:21" s="126" customFormat="1" ht="18" customHeight="1">
      <c r="A83" s="226"/>
      <c r="B83" s="169" t="s">
        <v>91</v>
      </c>
      <c r="C83" s="170" t="s">
        <v>246</v>
      </c>
      <c r="D83" s="239" t="s">
        <v>245</v>
      </c>
      <c r="E83" s="252">
        <f>SUM(E9,E30,E37,E41,E46,E53,E76,E80)</f>
        <v>5184</v>
      </c>
      <c r="F83" s="171">
        <f>SUM(F9,F30,F37,F41,F53,F80,F81)</f>
        <v>73</v>
      </c>
      <c r="G83" s="171">
        <f aca="true" t="shared" si="26" ref="G83:N83">SUM(G9,G30,G37,G41,G46,G53,G76)</f>
        <v>4679</v>
      </c>
      <c r="H83" s="171">
        <f t="shared" si="26"/>
        <v>1859</v>
      </c>
      <c r="I83" s="171">
        <f t="shared" si="26"/>
        <v>2167</v>
      </c>
      <c r="J83" s="171">
        <f t="shared" si="26"/>
        <v>2020</v>
      </c>
      <c r="K83" s="171">
        <f t="shared" si="26"/>
        <v>720</v>
      </c>
      <c r="L83" s="171">
        <f t="shared" si="26"/>
        <v>80</v>
      </c>
      <c r="M83" s="27">
        <f t="shared" si="26"/>
        <v>114</v>
      </c>
      <c r="N83" s="54">
        <f t="shared" si="26"/>
        <v>138</v>
      </c>
      <c r="O83" s="29">
        <f>SUM(O9,O30,O37,O41,O53)</f>
        <v>612</v>
      </c>
      <c r="P83" s="28">
        <f>SUM(P9,P30,P37,P41,P46,P53)</f>
        <v>792</v>
      </c>
      <c r="Q83" s="29">
        <f>SUM(Q9,Q30,Q37,Q41,Q46)</f>
        <v>576</v>
      </c>
      <c r="R83" s="28">
        <f>SUM(R9,R30,R37,R41,R46,R53)</f>
        <v>828</v>
      </c>
      <c r="S83" s="29">
        <f>SUM(S9,S30,S37,S41,S53)</f>
        <v>576</v>
      </c>
      <c r="T83" s="28">
        <f>SUM(T9,T30,T37,T41,T53)</f>
        <v>864</v>
      </c>
      <c r="U83" s="139">
        <f>SUM(U30,U37,U41,U46,U53,U76)</f>
        <v>540</v>
      </c>
    </row>
    <row r="84" spans="1:21" s="126" customFormat="1" ht="21" customHeight="1" thickBot="1">
      <c r="A84" s="227"/>
      <c r="B84" s="211" t="s">
        <v>92</v>
      </c>
      <c r="C84" s="211"/>
      <c r="D84" s="240"/>
      <c r="E84" s="253">
        <v>216</v>
      </c>
      <c r="F84" s="77"/>
      <c r="G84" s="77"/>
      <c r="H84" s="77"/>
      <c r="I84" s="77">
        <v>216</v>
      </c>
      <c r="J84" s="77"/>
      <c r="K84" s="77"/>
      <c r="L84" s="77"/>
      <c r="M84" s="77"/>
      <c r="N84" s="78"/>
      <c r="O84" s="253"/>
      <c r="P84" s="254"/>
      <c r="Q84" s="253"/>
      <c r="R84" s="254"/>
      <c r="S84" s="253"/>
      <c r="T84" s="254"/>
      <c r="U84" s="280">
        <v>216</v>
      </c>
    </row>
    <row r="85" spans="1:21" s="126" customFormat="1" ht="33" customHeight="1" thickBot="1">
      <c r="A85" s="212"/>
      <c r="B85" s="213" t="s">
        <v>99</v>
      </c>
      <c r="C85" s="213" t="s">
        <v>247</v>
      </c>
      <c r="D85" s="70" t="s">
        <v>245</v>
      </c>
      <c r="E85" s="110">
        <f>SUM(E83:E84)</f>
        <v>5400</v>
      </c>
      <c r="F85" s="22">
        <v>82</v>
      </c>
      <c r="G85" s="22">
        <f>SUM(G83:G84)</f>
        <v>4679</v>
      </c>
      <c r="H85" s="22">
        <f>SUM(H9+H30+H37+H41+H53)</f>
        <v>1602</v>
      </c>
      <c r="I85" s="123">
        <f>I83+I84</f>
        <v>2383</v>
      </c>
      <c r="J85" s="22">
        <v>2040</v>
      </c>
      <c r="K85" s="22">
        <v>720</v>
      </c>
      <c r="L85" s="22">
        <f>SUM(L9+L30+L37+L41+L53)</f>
        <v>80</v>
      </c>
      <c r="M85" s="22">
        <f>SUM(M9+M30+M37+M41+M53+M84)</f>
        <v>100</v>
      </c>
      <c r="N85" s="50">
        <f>SUM(N9+N30+N37+N41+N53)</f>
        <v>118</v>
      </c>
      <c r="O85" s="110">
        <v>612</v>
      </c>
      <c r="P85" s="23">
        <v>792</v>
      </c>
      <c r="Q85" s="110">
        <v>576</v>
      </c>
      <c r="R85" s="23">
        <v>828</v>
      </c>
      <c r="S85" s="110">
        <v>576</v>
      </c>
      <c r="T85" s="23">
        <v>864</v>
      </c>
      <c r="U85" s="74">
        <v>540</v>
      </c>
    </row>
    <row r="86" spans="1:21" s="126" customFormat="1" ht="15.75" customHeight="1">
      <c r="A86" s="372" t="s">
        <v>148</v>
      </c>
      <c r="B86" s="372"/>
      <c r="C86" s="372"/>
      <c r="D86" s="372"/>
      <c r="E86" s="372"/>
      <c r="F86" s="372"/>
      <c r="G86" s="373"/>
      <c r="H86" s="355" t="s">
        <v>93</v>
      </c>
      <c r="I86" s="370"/>
      <c r="J86" s="370"/>
      <c r="K86" s="370"/>
      <c r="L86" s="370"/>
      <c r="M86" s="370"/>
      <c r="N86" s="371"/>
      <c r="O86" s="265"/>
      <c r="P86" s="266"/>
      <c r="Q86" s="95">
        <v>576</v>
      </c>
      <c r="R86" s="96">
        <v>756</v>
      </c>
      <c r="S86" s="95">
        <v>432</v>
      </c>
      <c r="T86" s="96">
        <v>504</v>
      </c>
      <c r="U86" s="281">
        <v>396</v>
      </c>
    </row>
    <row r="87" spans="1:21" s="126" customFormat="1" ht="15.75" customHeight="1">
      <c r="A87" s="347" t="s">
        <v>216</v>
      </c>
      <c r="B87" s="347"/>
      <c r="C87" s="347"/>
      <c r="D87" s="347"/>
      <c r="E87" s="347"/>
      <c r="F87" s="347"/>
      <c r="G87" s="348"/>
      <c r="H87" s="349" t="s">
        <v>94</v>
      </c>
      <c r="I87" s="350"/>
      <c r="J87" s="350"/>
      <c r="K87" s="350"/>
      <c r="L87" s="350"/>
      <c r="M87" s="350"/>
      <c r="N87" s="351"/>
      <c r="O87" s="32"/>
      <c r="P87" s="33"/>
      <c r="Q87" s="97"/>
      <c r="R87" s="34">
        <v>72</v>
      </c>
      <c r="S87" s="97">
        <v>36</v>
      </c>
      <c r="T87" s="34">
        <v>144</v>
      </c>
      <c r="U87" s="282"/>
    </row>
    <row r="88" spans="1:21" s="126" customFormat="1" ht="15.75" customHeight="1">
      <c r="A88" s="347" t="s">
        <v>260</v>
      </c>
      <c r="B88" s="347"/>
      <c r="C88" s="347"/>
      <c r="D88" s="347"/>
      <c r="E88" s="347"/>
      <c r="F88" s="347"/>
      <c r="G88" s="348"/>
      <c r="H88" s="354" t="s">
        <v>95</v>
      </c>
      <c r="I88" s="352"/>
      <c r="J88" s="352"/>
      <c r="K88" s="352"/>
      <c r="L88" s="352"/>
      <c r="M88" s="352"/>
      <c r="N88" s="320"/>
      <c r="O88" s="32"/>
      <c r="P88" s="33"/>
      <c r="Q88" s="97">
        <f>SUM(Q59,Q64,Q68,Q72)</f>
        <v>0</v>
      </c>
      <c r="R88" s="34">
        <f>SUM(R59,R64,R68,R72)</f>
        <v>0</v>
      </c>
      <c r="S88" s="97">
        <f>SUM(S59,S64,S68,S72)</f>
        <v>108</v>
      </c>
      <c r="T88" s="33">
        <v>216</v>
      </c>
      <c r="U88" s="283">
        <v>144</v>
      </c>
    </row>
    <row r="89" spans="1:21" s="126" customFormat="1" ht="15.75" customHeight="1">
      <c r="A89" s="347" t="s">
        <v>259</v>
      </c>
      <c r="B89" s="347"/>
      <c r="C89" s="347"/>
      <c r="D89" s="347"/>
      <c r="E89" s="347"/>
      <c r="F89" s="347"/>
      <c r="G89" s="348"/>
      <c r="H89" s="354" t="s">
        <v>96</v>
      </c>
      <c r="I89" s="352"/>
      <c r="J89" s="352"/>
      <c r="K89" s="352"/>
      <c r="L89" s="352"/>
      <c r="M89" s="352"/>
      <c r="N89" s="320"/>
      <c r="O89" s="32"/>
      <c r="P89" s="33"/>
      <c r="Q89" s="32"/>
      <c r="R89" s="33"/>
      <c r="S89" s="32"/>
      <c r="T89" s="33"/>
      <c r="U89" s="283">
        <v>144</v>
      </c>
    </row>
    <row r="90" spans="1:21" s="126" customFormat="1" ht="15.75">
      <c r="A90" s="347"/>
      <c r="B90" s="347"/>
      <c r="C90" s="347"/>
      <c r="D90" s="347"/>
      <c r="E90" s="347"/>
      <c r="F90" s="347"/>
      <c r="G90" s="348"/>
      <c r="H90" s="349" t="s">
        <v>97</v>
      </c>
      <c r="I90" s="350"/>
      <c r="J90" s="350"/>
      <c r="K90" s="350"/>
      <c r="L90" s="350"/>
      <c r="M90" s="350"/>
      <c r="N90" s="351"/>
      <c r="O90" s="32"/>
      <c r="P90" s="33">
        <v>3</v>
      </c>
      <c r="Q90" s="32">
        <v>3</v>
      </c>
      <c r="R90" s="33">
        <v>3</v>
      </c>
      <c r="S90" s="32">
        <v>2</v>
      </c>
      <c r="T90" s="33">
        <v>5</v>
      </c>
      <c r="U90" s="283">
        <v>4</v>
      </c>
    </row>
    <row r="91" spans="1:21" s="126" customFormat="1" ht="59.25" customHeight="1" thickBot="1">
      <c r="A91" s="347" t="s">
        <v>261</v>
      </c>
      <c r="B91" s="347"/>
      <c r="C91" s="347"/>
      <c r="D91" s="347"/>
      <c r="E91" s="347"/>
      <c r="F91" s="347"/>
      <c r="G91" s="348"/>
      <c r="H91" s="364" t="s">
        <v>98</v>
      </c>
      <c r="I91" s="365"/>
      <c r="J91" s="365"/>
      <c r="K91" s="365"/>
      <c r="L91" s="365"/>
      <c r="M91" s="365"/>
      <c r="N91" s="366"/>
      <c r="O91" s="51">
        <v>2</v>
      </c>
      <c r="P91" s="52">
        <v>8</v>
      </c>
      <c r="Q91" s="51">
        <v>2</v>
      </c>
      <c r="R91" s="52">
        <v>8</v>
      </c>
      <c r="S91" s="51">
        <v>4</v>
      </c>
      <c r="T91" s="52">
        <v>6</v>
      </c>
      <c r="U91" s="284">
        <v>5</v>
      </c>
    </row>
    <row r="92" spans="19:20" ht="15">
      <c r="S92" s="69"/>
      <c r="T92" s="69"/>
    </row>
    <row r="93" spans="19:20" ht="15">
      <c r="S93" s="69"/>
      <c r="T93" s="69"/>
    </row>
  </sheetData>
  <sheetProtection/>
  <mergeCells count="90">
    <mergeCell ref="M28:M29"/>
    <mergeCell ref="N28:N29"/>
    <mergeCell ref="O28:O29"/>
    <mergeCell ref="S28:S29"/>
    <mergeCell ref="T28:T29"/>
    <mergeCell ref="P26:P27"/>
    <mergeCell ref="Q26:Q27"/>
    <mergeCell ref="R26:R27"/>
    <mergeCell ref="S26:S27"/>
    <mergeCell ref="P28:P29"/>
    <mergeCell ref="Q28:Q29"/>
    <mergeCell ref="R28:R29"/>
    <mergeCell ref="H28:H29"/>
    <mergeCell ref="I28:I29"/>
    <mergeCell ref="A26:A27"/>
    <mergeCell ref="J28:J29"/>
    <mergeCell ref="K28:K29"/>
    <mergeCell ref="L28:L29"/>
    <mergeCell ref="A28:A29"/>
    <mergeCell ref="C28:C29"/>
    <mergeCell ref="D28:D29"/>
    <mergeCell ref="E28:E29"/>
    <mergeCell ref="F28:F29"/>
    <mergeCell ref="G28:G29"/>
    <mergeCell ref="E26:E27"/>
    <mergeCell ref="F26:F27"/>
    <mergeCell ref="J26:J27"/>
    <mergeCell ref="K26:K27"/>
    <mergeCell ref="L26:L27"/>
    <mergeCell ref="M26:M27"/>
    <mergeCell ref="G26:G27"/>
    <mergeCell ref="O26:O27"/>
    <mergeCell ref="T4:T7"/>
    <mergeCell ref="O2:U2"/>
    <mergeCell ref="N26:N27"/>
    <mergeCell ref="T22:T23"/>
    <mergeCell ref="S22:S23"/>
    <mergeCell ref="S3:T3"/>
    <mergeCell ref="S4:S7"/>
    <mergeCell ref="T26:T27"/>
    <mergeCell ref="A91:G91"/>
    <mergeCell ref="H91:N91"/>
    <mergeCell ref="A88:G88"/>
    <mergeCell ref="H88:N88"/>
    <mergeCell ref="H5:H7"/>
    <mergeCell ref="I5:I7"/>
    <mergeCell ref="H86:N86"/>
    <mergeCell ref="A86:G86"/>
    <mergeCell ref="B2:B7"/>
    <mergeCell ref="C2:D6"/>
    <mergeCell ref="A89:G90"/>
    <mergeCell ref="H89:N89"/>
    <mergeCell ref="H90:N90"/>
    <mergeCell ref="E2:E7"/>
    <mergeCell ref="F2:N2"/>
    <mergeCell ref="H4:K4"/>
    <mergeCell ref="A22:A23"/>
    <mergeCell ref="A2:A7"/>
    <mergeCell ref="H26:H27"/>
    <mergeCell ref="I26:I27"/>
    <mergeCell ref="L4:L7"/>
    <mergeCell ref="R4:R7"/>
    <mergeCell ref="Q4:Q7"/>
    <mergeCell ref="O4:O7"/>
    <mergeCell ref="O3:P3"/>
    <mergeCell ref="A87:G87"/>
    <mergeCell ref="H87:N87"/>
    <mergeCell ref="L22:L23"/>
    <mergeCell ref="C26:C27"/>
    <mergeCell ref="D26:D27"/>
    <mergeCell ref="J5:J7"/>
    <mergeCell ref="K5:K7"/>
    <mergeCell ref="I22:I23"/>
    <mergeCell ref="J22:J23"/>
    <mergeCell ref="K22:K23"/>
    <mergeCell ref="A1:U1"/>
    <mergeCell ref="M4:M7"/>
    <mergeCell ref="N4:N7"/>
    <mergeCell ref="G3:N3"/>
    <mergeCell ref="P4:P7"/>
    <mergeCell ref="M22:M23"/>
    <mergeCell ref="D22:D23"/>
    <mergeCell ref="F22:F23"/>
    <mergeCell ref="H22:H23"/>
    <mergeCell ref="U4:U7"/>
    <mergeCell ref="F3:F7"/>
    <mergeCell ref="Q3:R3"/>
    <mergeCell ref="G4:G7"/>
    <mergeCell ref="N22:N23"/>
    <mergeCell ref="R22:R23"/>
  </mergeCells>
  <conditionalFormatting sqref="A9:A11 A14:A22 A28 A24:A26 A30:A39 A49:A50 A41:A47 A53:A85">
    <cfRule type="expression" priority="110" dxfId="8" stopIfTrue="1">
      <formula>#REF!=1</formula>
    </cfRule>
  </conditionalFormatting>
  <conditionalFormatting sqref="O61:U63 N58:N59 N54:N55 O54:U59 N61 Q61:U64 N14:N17 M54:M59 E80:U80 B80:C80 D69:E70 D60 F60:U60 F65:U65 F69:U69 B73:U73 C74:U74 D30:L30 D65:D67 D18 D44:E47 M61:M63 C60:C67 D9:E11 E12:E17 E61:J64 K54:K74 E31:G36 J30:L36 B9:C19 B26:C26 E26:U26 N11 O11:U17 F9:U10 B28:C28 B27 E28:U28 B24:U25 B23 B20:U22 B29:B34 F11:M17 E18:U19 B37:B39 E38:L39 C30:C39 M30:U39 D41:L41 D37:L37 M41:U42 E42:L42 E40:E42 C53:E57 B53:B54 B41:C47 B49:U49 Q50:U50 B50:F50 E43:U47 C69:C79 B75:L76 M64:U76 L54:L76 F54:J76 E53:E79 G80:G83 B77:U79 F53:U54 B81:U85">
    <cfRule type="expression" priority="108" dxfId="41" stopIfTrue="1">
      <formula>#REF!&gt;0</formula>
    </cfRule>
    <cfRule type="expression" priority="109" dxfId="42" stopIfTrue="1">
      <formula>#REF!&gt;0</formula>
    </cfRule>
  </conditionalFormatting>
  <conditionalFormatting sqref="P87:P88">
    <cfRule type="expression" priority="107" dxfId="26" stopIfTrue="1">
      <formula>OR(P87*27&gt;Экз1Весна*54,P87+$O$111&gt;10)</formula>
    </cfRule>
  </conditionalFormatting>
  <conditionalFormatting sqref="R87:R88">
    <cfRule type="expression" priority="106" dxfId="26" stopIfTrue="1">
      <formula>OR(R87*27&gt;Экз2Весна*54,R87+$Q$111&gt;10)</formula>
    </cfRule>
  </conditionalFormatting>
  <conditionalFormatting sqref="T87:U87">
    <cfRule type="expression" priority="105" dxfId="26" stopIfTrue="1">
      <formula>OR(T87*27&gt;Экз3Весна*54,T87+$S$111&gt;10)</formula>
    </cfRule>
  </conditionalFormatting>
  <conditionalFormatting sqref="R87:R88">
    <cfRule type="expression" priority="103" dxfId="26" stopIfTrue="1">
      <formula>OR(R87*27&gt;Экз1Весна*54,R87+$O$92&gt;10)</formula>
    </cfRule>
  </conditionalFormatting>
  <conditionalFormatting sqref="T87:U87">
    <cfRule type="expression" priority="102" dxfId="26" stopIfTrue="1">
      <formula>OR(T87*27&gt;Экз2Весна*54,T87+$Q$92&gt;10)</formula>
    </cfRule>
  </conditionalFormatting>
  <conditionalFormatting sqref="Q87:U88">
    <cfRule type="expression" priority="101" dxfId="26" stopIfTrue="1">
      <formula>OR(Q87*27&gt;Экз1Осень*54,Q87+$P$92&gt;10)</formula>
    </cfRule>
  </conditionalFormatting>
  <conditionalFormatting sqref="S87:S88">
    <cfRule type="expression" priority="100" dxfId="26" stopIfTrue="1">
      <formula>OR(S87*27&gt;Экз2Осень*54,S87+$R$92&gt;10)</formula>
    </cfRule>
  </conditionalFormatting>
  <conditionalFormatting sqref="G80:G83 E83:L83">
    <cfRule type="expression" priority="96" dxfId="41" stopIfTrue="1">
      <formula>#REF!&gt;0</formula>
    </cfRule>
    <cfRule type="expression" priority="97" dxfId="42" stopIfTrue="1">
      <formula>#REF!&gt;0</formula>
    </cfRule>
  </conditionalFormatting>
  <conditionalFormatting sqref="Q87:U88">
    <cfRule type="expression" priority="95" dxfId="26" stopIfTrue="1">
      <formula>OR(Q87*27&gt;Экз2Осень*54,Q87+$R$111&gt;10)</formula>
    </cfRule>
  </conditionalFormatting>
  <conditionalFormatting sqref="S87:S88">
    <cfRule type="expression" priority="94" dxfId="26" stopIfTrue="1">
      <formula>OR(S87*27&gt;Экз3Осень*54,S87+$T$111&gt;10)</formula>
    </cfRule>
  </conditionalFormatting>
  <conditionalFormatting sqref="O87:O88">
    <cfRule type="expression" priority="93" dxfId="26" stopIfTrue="1">
      <formula>OR(O87*27&gt;Экз1Осень*54,O87+$P$111&gt;10)</formula>
    </cfRule>
  </conditionalFormatting>
  <conditionalFormatting sqref="B54 B49:B50 B42:B47">
    <cfRule type="expression" priority="88" dxfId="41" stopIfTrue="1">
      <formula>#REF!&gt;0</formula>
    </cfRule>
    <cfRule type="expression" priority="89" dxfId="42" stopIfTrue="1">
      <formula>#REF!&gt;0</formula>
    </cfRule>
  </conditionalFormatting>
  <conditionalFormatting sqref="B55:B72 B74">
    <cfRule type="expression" priority="59" dxfId="41" stopIfTrue="1">
      <formula>'2. План учебного процесса'!#REF!&gt;0</formula>
    </cfRule>
    <cfRule type="expression" priority="60" dxfId="42" stopIfTrue="1">
      <formula>'2. План учебного процесса'!#REF!&gt;0</formula>
    </cfRule>
  </conditionalFormatting>
  <conditionalFormatting sqref="A40">
    <cfRule type="expression" priority="18" dxfId="8" stopIfTrue="1">
      <formula>#REF!=1</formula>
    </cfRule>
  </conditionalFormatting>
  <conditionalFormatting sqref="B40:C40 F40:U40">
    <cfRule type="expression" priority="16" dxfId="41" stopIfTrue="1">
      <formula>#REF!&gt;0</formula>
    </cfRule>
    <cfRule type="expression" priority="17" dxfId="42" stopIfTrue="1">
      <formula>#REF!&gt;0</formula>
    </cfRule>
  </conditionalFormatting>
  <conditionalFormatting sqref="A48">
    <cfRule type="expression" priority="15" dxfId="8" stopIfTrue="1">
      <formula>#REF!=1</formula>
    </cfRule>
  </conditionalFormatting>
  <conditionalFormatting sqref="B48:U48">
    <cfRule type="expression" priority="13" dxfId="41" stopIfTrue="1">
      <formula>#REF!&gt;0</formula>
    </cfRule>
    <cfRule type="expression" priority="14" dxfId="42" stopIfTrue="1">
      <formula>#REF!&gt;0</formula>
    </cfRule>
  </conditionalFormatting>
  <conditionalFormatting sqref="B48">
    <cfRule type="expression" priority="11" dxfId="41" stopIfTrue="1">
      <formula>#REF!&gt;0</formula>
    </cfRule>
    <cfRule type="expression" priority="12" dxfId="42" stopIfTrue="1">
      <formula>#REF!&gt;0</formula>
    </cfRule>
  </conditionalFormatting>
  <conditionalFormatting sqref="A51">
    <cfRule type="expression" priority="10" dxfId="8" stopIfTrue="1">
      <formula>#REF!=1</formula>
    </cfRule>
  </conditionalFormatting>
  <conditionalFormatting sqref="O51:U51 E51:L51 B51:C51">
    <cfRule type="expression" priority="8" dxfId="41" stopIfTrue="1">
      <formula>#REF!&gt;0</formula>
    </cfRule>
    <cfRule type="expression" priority="9" dxfId="42" stopIfTrue="1">
      <formula>#REF!&gt;0</formula>
    </cfRule>
  </conditionalFormatting>
  <conditionalFormatting sqref="B51">
    <cfRule type="expression" priority="6" dxfId="41" stopIfTrue="1">
      <formula>#REF!&gt;0</formula>
    </cfRule>
    <cfRule type="expression" priority="7" dxfId="42" stopIfTrue="1">
      <formula>#REF!&gt;0</formula>
    </cfRule>
  </conditionalFormatting>
  <conditionalFormatting sqref="A52">
    <cfRule type="expression" priority="5" dxfId="8" stopIfTrue="1">
      <formula>#REF!=1</formula>
    </cfRule>
  </conditionalFormatting>
  <conditionalFormatting sqref="B52:C52 E52:U52">
    <cfRule type="expression" priority="3" dxfId="41" stopIfTrue="1">
      <formula>#REF!&gt;0</formula>
    </cfRule>
    <cfRule type="expression" priority="4" dxfId="42" stopIfTrue="1">
      <formula>#REF!&gt;0</formula>
    </cfRule>
  </conditionalFormatting>
  <conditionalFormatting sqref="B52">
    <cfRule type="expression" priority="1" dxfId="41" stopIfTrue="1">
      <formula>#REF!&gt;0</formula>
    </cfRule>
    <cfRule type="expression" priority="2" dxfId="42" stopIfTrue="1">
      <formula>#REF!&gt;0</formula>
    </cfRule>
  </conditionalFormatting>
  <printOptions/>
  <pageMargins left="0.4330708661417323" right="0.2362204724409449" top="0" bottom="0" header="0" footer="0"/>
  <pageSetup horizontalDpi="180" verticalDpi="180" orientation="portrait" paperSize="9" scale="35" r:id="rId3"/>
  <legacyDrawing r:id="rId2"/>
</worksheet>
</file>

<file path=xl/worksheets/sheet4.xml><?xml version="1.0" encoding="utf-8"?>
<worksheet xmlns="http://schemas.openxmlformats.org/spreadsheetml/2006/main" xmlns:r="http://schemas.openxmlformats.org/officeDocument/2006/relationships">
  <dimension ref="A1:B38"/>
  <sheetViews>
    <sheetView zoomScalePageLayoutView="0" workbookViewId="0" topLeftCell="A31">
      <selection activeCell="A13" sqref="A13"/>
    </sheetView>
  </sheetViews>
  <sheetFormatPr defaultColWidth="9.140625" defaultRowHeight="15"/>
  <cols>
    <col min="1" max="1" width="12.7109375" style="0" customWidth="1"/>
    <col min="2" max="2" width="110.8515625" style="0" customWidth="1"/>
  </cols>
  <sheetData>
    <row r="1" spans="1:2" s="105" customFormat="1" ht="25.5" customHeight="1">
      <c r="A1" s="395" t="s">
        <v>322</v>
      </c>
      <c r="B1" s="395"/>
    </row>
    <row r="2" spans="1:2" ht="15.75">
      <c r="A2" s="285"/>
      <c r="B2" s="285"/>
    </row>
    <row r="3" spans="1:2" ht="15.75">
      <c r="A3" s="286" t="s">
        <v>323</v>
      </c>
      <c r="B3" s="286" t="s">
        <v>324</v>
      </c>
    </row>
    <row r="4" spans="1:2" ht="15.75">
      <c r="A4" s="286"/>
      <c r="B4" s="286" t="s">
        <v>325</v>
      </c>
    </row>
    <row r="5" spans="1:2" ht="15.75">
      <c r="A5" s="287">
        <v>1</v>
      </c>
      <c r="B5" s="161" t="s">
        <v>326</v>
      </c>
    </row>
    <row r="6" spans="1:2" ht="15.75">
      <c r="A6" s="287">
        <v>2</v>
      </c>
      <c r="B6" s="161" t="s">
        <v>327</v>
      </c>
    </row>
    <row r="7" spans="1:2" ht="15.75">
      <c r="A7" s="287">
        <v>3</v>
      </c>
      <c r="B7" s="161" t="s">
        <v>328</v>
      </c>
    </row>
    <row r="8" spans="1:2" ht="15.75">
      <c r="A8" s="287">
        <v>4</v>
      </c>
      <c r="B8" s="161" t="s">
        <v>329</v>
      </c>
    </row>
    <row r="9" spans="1:2" ht="18.75" customHeight="1">
      <c r="A9" s="287">
        <v>5</v>
      </c>
      <c r="B9" s="288" t="s">
        <v>330</v>
      </c>
    </row>
    <row r="10" spans="1:2" ht="21" customHeight="1">
      <c r="A10" s="287">
        <v>6</v>
      </c>
      <c r="B10" s="288" t="s">
        <v>331</v>
      </c>
    </row>
    <row r="11" spans="1:2" ht="23.25" customHeight="1">
      <c r="A11" s="287">
        <v>7</v>
      </c>
      <c r="B11" s="288" t="s">
        <v>332</v>
      </c>
    </row>
    <row r="12" spans="1:2" ht="16.5" customHeight="1">
      <c r="A12" s="287">
        <v>8</v>
      </c>
      <c r="B12" s="288" t="s">
        <v>333</v>
      </c>
    </row>
    <row r="13" spans="1:2" ht="14.25" customHeight="1">
      <c r="A13" s="287">
        <v>9</v>
      </c>
      <c r="B13" s="288" t="s">
        <v>334</v>
      </c>
    </row>
    <row r="14" spans="1:2" ht="14.25" customHeight="1">
      <c r="A14" s="287">
        <v>10</v>
      </c>
      <c r="B14" s="288" t="s">
        <v>335</v>
      </c>
    </row>
    <row r="15" spans="1:2" ht="15.75">
      <c r="A15" s="287">
        <v>11</v>
      </c>
      <c r="B15" s="161" t="s">
        <v>336</v>
      </c>
    </row>
    <row r="16" spans="1:2" ht="15.75">
      <c r="A16" s="287">
        <v>12</v>
      </c>
      <c r="B16" s="161" t="s">
        <v>337</v>
      </c>
    </row>
    <row r="17" spans="1:2" ht="15.75">
      <c r="A17" s="287">
        <v>13</v>
      </c>
      <c r="B17" s="161" t="s">
        <v>338</v>
      </c>
    </row>
    <row r="18" spans="1:2" ht="15.75">
      <c r="A18" s="287"/>
      <c r="B18" s="287" t="s">
        <v>339</v>
      </c>
    </row>
    <row r="19" spans="1:2" ht="15.75">
      <c r="A19" s="287">
        <v>1</v>
      </c>
      <c r="B19" s="161" t="s">
        <v>340</v>
      </c>
    </row>
    <row r="20" spans="1:2" ht="15.75">
      <c r="A20" s="287">
        <v>2</v>
      </c>
      <c r="B20" s="161" t="s">
        <v>341</v>
      </c>
    </row>
    <row r="21" spans="1:2" ht="15.75">
      <c r="A21" s="287">
        <v>3</v>
      </c>
      <c r="B21" s="161" t="s">
        <v>342</v>
      </c>
    </row>
    <row r="22" spans="1:2" ht="15.75">
      <c r="A22" s="287">
        <v>4</v>
      </c>
      <c r="B22" s="161" t="s">
        <v>343</v>
      </c>
    </row>
    <row r="23" spans="1:2" ht="15.75">
      <c r="A23" s="287">
        <v>5</v>
      </c>
      <c r="B23" s="161" t="s">
        <v>344</v>
      </c>
    </row>
    <row r="24" spans="1:2" ht="15.75">
      <c r="A24" s="287">
        <v>6</v>
      </c>
      <c r="B24" s="161" t="s">
        <v>345</v>
      </c>
    </row>
    <row r="25" spans="1:2" ht="15.75">
      <c r="A25" s="287">
        <v>7</v>
      </c>
      <c r="B25" s="161" t="s">
        <v>346</v>
      </c>
    </row>
    <row r="26" spans="1:2" ht="15.75">
      <c r="A26" s="287"/>
      <c r="B26" s="289" t="s">
        <v>347</v>
      </c>
    </row>
    <row r="27" spans="1:2" ht="15.75">
      <c r="A27" s="287">
        <v>1</v>
      </c>
      <c r="B27" s="290" t="s">
        <v>348</v>
      </c>
    </row>
    <row r="28" spans="1:2" ht="15.75">
      <c r="A28" s="287">
        <v>2</v>
      </c>
      <c r="B28" s="290" t="s">
        <v>349</v>
      </c>
    </row>
    <row r="29" spans="1:2" ht="15.75">
      <c r="A29" s="287">
        <v>3</v>
      </c>
      <c r="B29" s="290" t="s">
        <v>350</v>
      </c>
    </row>
    <row r="30" spans="1:2" ht="15.75">
      <c r="A30" s="287"/>
      <c r="B30" s="289" t="s">
        <v>351</v>
      </c>
    </row>
    <row r="31" spans="1:2" ht="15.75">
      <c r="A31" s="287">
        <v>1</v>
      </c>
      <c r="B31" s="290" t="s">
        <v>352</v>
      </c>
    </row>
    <row r="32" spans="1:2" ht="15.75">
      <c r="A32" s="286"/>
      <c r="B32" s="286" t="s">
        <v>353</v>
      </c>
    </row>
    <row r="33" spans="1:2" ht="15.75">
      <c r="A33" s="286">
        <v>1</v>
      </c>
      <c r="B33" s="291" t="s">
        <v>354</v>
      </c>
    </row>
    <row r="34" spans="1:2" ht="15.75">
      <c r="A34" s="286">
        <v>2</v>
      </c>
      <c r="B34" s="292" t="s">
        <v>355</v>
      </c>
    </row>
    <row r="35" spans="1:2" ht="15.75" customHeight="1">
      <c r="A35" s="286">
        <v>3</v>
      </c>
      <c r="B35" s="293" t="s">
        <v>356</v>
      </c>
    </row>
    <row r="36" spans="1:2" ht="15.75">
      <c r="A36" s="286"/>
      <c r="B36" s="286" t="s">
        <v>357</v>
      </c>
    </row>
    <row r="37" spans="1:2" ht="15.75">
      <c r="A37" s="286">
        <v>1</v>
      </c>
      <c r="B37" s="292" t="s">
        <v>358</v>
      </c>
    </row>
    <row r="38" spans="1:2" ht="15.75">
      <c r="A38" s="286">
        <v>2</v>
      </c>
      <c r="B38" s="292" t="s">
        <v>359</v>
      </c>
    </row>
  </sheetData>
  <sheetProtection/>
  <mergeCells count="1">
    <mergeCell ref="A1:B1"/>
  </mergeCells>
  <conditionalFormatting sqref="B9:B14">
    <cfRule type="expression" priority="3" dxfId="41" stopIfTrue="1">
      <formula>'3. Перечень кабинетов'!#REF!&gt;0</formula>
    </cfRule>
    <cfRule type="expression" priority="4" dxfId="42" stopIfTrue="1">
      <formula>'3. Перечень кабинетов'!#REF!&gt;0</formula>
    </cfRule>
  </conditionalFormatting>
  <conditionalFormatting sqref="B26:B29 B31">
    <cfRule type="expression" priority="1" dxfId="41" stopIfTrue="1">
      <formula>'3. Перечень кабинетов'!#REF!&gt;0</formula>
    </cfRule>
    <cfRule type="expression" priority="2" dxfId="42" stopIfTrue="1">
      <formula>'3. Перечень кабинетов'!#REF!&gt;0</formula>
    </cfRule>
  </conditionalFormatting>
  <printOptions/>
  <pageMargins left="0.25" right="0.25" top="0.75" bottom="0.75" header="0.3" footer="0.3"/>
  <pageSetup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dimension ref="A1:P61"/>
  <sheetViews>
    <sheetView tabSelected="1" view="pageBreakPreview" zoomScaleSheetLayoutView="100" zoomScalePageLayoutView="0" workbookViewId="0" topLeftCell="A43">
      <selection activeCell="A55" sqref="A55:O55"/>
    </sheetView>
  </sheetViews>
  <sheetFormatPr defaultColWidth="9.140625" defaultRowHeight="15"/>
  <sheetData>
    <row r="1" spans="1:15" ht="15.75">
      <c r="A1" s="402" t="s">
        <v>262</v>
      </c>
      <c r="B1" s="402"/>
      <c r="C1" s="402"/>
      <c r="D1" s="402"/>
      <c r="E1" s="402"/>
      <c r="F1" s="402"/>
      <c r="G1" s="402"/>
      <c r="H1" s="402"/>
      <c r="I1" s="402"/>
      <c r="J1" s="402"/>
      <c r="K1" s="402"/>
      <c r="L1" s="402"/>
      <c r="M1" s="402"/>
      <c r="N1" s="402"/>
      <c r="O1" s="402"/>
    </row>
    <row r="2" spans="1:15" ht="15.75">
      <c r="A2" s="410" t="s">
        <v>263</v>
      </c>
      <c r="B2" s="410"/>
      <c r="C2" s="410"/>
      <c r="D2" s="410"/>
      <c r="E2" s="410"/>
      <c r="F2" s="410"/>
      <c r="G2" s="410"/>
      <c r="H2" s="410"/>
      <c r="I2" s="410"/>
      <c r="J2" s="410"/>
      <c r="K2" s="410"/>
      <c r="L2" s="410"/>
      <c r="M2" s="410"/>
      <c r="N2" s="410"/>
      <c r="O2" s="410"/>
    </row>
    <row r="3" spans="1:15" ht="33" customHeight="1">
      <c r="A3" s="403" t="s">
        <v>264</v>
      </c>
      <c r="B3" s="403"/>
      <c r="C3" s="403"/>
      <c r="D3" s="403"/>
      <c r="E3" s="403"/>
      <c r="F3" s="403"/>
      <c r="G3" s="403"/>
      <c r="H3" s="403"/>
      <c r="I3" s="403"/>
      <c r="J3" s="403"/>
      <c r="K3" s="403"/>
      <c r="L3" s="403"/>
      <c r="M3" s="403"/>
      <c r="N3" s="403"/>
      <c r="O3" s="403"/>
    </row>
    <row r="4" spans="1:15" ht="141" customHeight="1">
      <c r="A4" s="403" t="s">
        <v>265</v>
      </c>
      <c r="B4" s="403"/>
      <c r="C4" s="403"/>
      <c r="D4" s="403"/>
      <c r="E4" s="403"/>
      <c r="F4" s="403"/>
      <c r="G4" s="403"/>
      <c r="H4" s="403"/>
      <c r="I4" s="403"/>
      <c r="J4" s="403"/>
      <c r="K4" s="403"/>
      <c r="L4" s="403"/>
      <c r="M4" s="403"/>
      <c r="N4" s="403"/>
      <c r="O4" s="403"/>
    </row>
    <row r="5" spans="1:15" ht="32.25" customHeight="1">
      <c r="A5" s="403" t="s">
        <v>266</v>
      </c>
      <c r="B5" s="403"/>
      <c r="C5" s="403"/>
      <c r="D5" s="403"/>
      <c r="E5" s="403"/>
      <c r="F5" s="403"/>
      <c r="G5" s="403"/>
      <c r="H5" s="403"/>
      <c r="I5" s="403"/>
      <c r="J5" s="403"/>
      <c r="K5" s="403"/>
      <c r="L5" s="403"/>
      <c r="M5" s="403"/>
      <c r="N5" s="403"/>
      <c r="O5" s="403"/>
    </row>
    <row r="6" spans="1:15" ht="35.25" customHeight="1">
      <c r="A6" s="403" t="s">
        <v>267</v>
      </c>
      <c r="B6" s="403"/>
      <c r="C6" s="403"/>
      <c r="D6" s="403"/>
      <c r="E6" s="403"/>
      <c r="F6" s="403"/>
      <c r="G6" s="403"/>
      <c r="H6" s="403"/>
      <c r="I6" s="403"/>
      <c r="J6" s="403"/>
      <c r="K6" s="403"/>
      <c r="L6" s="403"/>
      <c r="M6" s="403"/>
      <c r="N6" s="403"/>
      <c r="O6" s="403"/>
    </row>
    <row r="7" spans="1:15" ht="46.5" customHeight="1">
      <c r="A7" s="403" t="s">
        <v>268</v>
      </c>
      <c r="B7" s="403"/>
      <c r="C7" s="403"/>
      <c r="D7" s="403"/>
      <c r="E7" s="403"/>
      <c r="F7" s="403"/>
      <c r="G7" s="403"/>
      <c r="H7" s="403"/>
      <c r="I7" s="403"/>
      <c r="J7" s="403"/>
      <c r="K7" s="403"/>
      <c r="L7" s="403"/>
      <c r="M7" s="403"/>
      <c r="N7" s="403"/>
      <c r="O7" s="403"/>
    </row>
    <row r="8" spans="1:15" ht="16.5" customHeight="1">
      <c r="A8" s="403" t="s">
        <v>269</v>
      </c>
      <c r="B8" s="403"/>
      <c r="C8" s="403"/>
      <c r="D8" s="403"/>
      <c r="E8" s="403"/>
      <c r="F8" s="403"/>
      <c r="G8" s="403"/>
      <c r="H8" s="403"/>
      <c r="I8" s="403"/>
      <c r="J8" s="403"/>
      <c r="K8" s="403"/>
      <c r="L8" s="403"/>
      <c r="M8" s="403"/>
      <c r="N8" s="403"/>
      <c r="O8" s="403"/>
    </row>
    <row r="9" spans="1:15" ht="62.25" customHeight="1">
      <c r="A9" s="403" t="s">
        <v>302</v>
      </c>
      <c r="B9" s="404"/>
      <c r="C9" s="404"/>
      <c r="D9" s="404"/>
      <c r="E9" s="404"/>
      <c r="F9" s="404"/>
      <c r="G9" s="404"/>
      <c r="H9" s="404"/>
      <c r="I9" s="404"/>
      <c r="J9" s="404"/>
      <c r="K9" s="404"/>
      <c r="L9" s="404"/>
      <c r="M9" s="404"/>
      <c r="N9" s="404"/>
      <c r="O9" s="404"/>
    </row>
    <row r="10" spans="1:15" ht="76.5" customHeight="1">
      <c r="A10" s="403" t="s">
        <v>303</v>
      </c>
      <c r="B10" s="403"/>
      <c r="C10" s="403"/>
      <c r="D10" s="403"/>
      <c r="E10" s="403"/>
      <c r="F10" s="403"/>
      <c r="G10" s="403"/>
      <c r="H10" s="403"/>
      <c r="I10" s="403"/>
      <c r="J10" s="403"/>
      <c r="K10" s="403"/>
      <c r="L10" s="403"/>
      <c r="M10" s="403"/>
      <c r="N10" s="403"/>
      <c r="O10" s="403"/>
    </row>
    <row r="11" spans="1:15" ht="80.25" customHeight="1">
      <c r="A11" s="403" t="s">
        <v>304</v>
      </c>
      <c r="B11" s="403"/>
      <c r="C11" s="403"/>
      <c r="D11" s="403"/>
      <c r="E11" s="403"/>
      <c r="F11" s="403"/>
      <c r="G11" s="403"/>
      <c r="H11" s="403"/>
      <c r="I11" s="403"/>
      <c r="J11" s="403"/>
      <c r="K11" s="403"/>
      <c r="L11" s="403"/>
      <c r="M11" s="403"/>
      <c r="N11" s="403"/>
      <c r="O11" s="403"/>
    </row>
    <row r="12" spans="1:15" ht="110.25" customHeight="1">
      <c r="A12" s="403" t="s">
        <v>270</v>
      </c>
      <c r="B12" s="404"/>
      <c r="C12" s="404"/>
      <c r="D12" s="404"/>
      <c r="E12" s="404"/>
      <c r="F12" s="404"/>
      <c r="G12" s="404"/>
      <c r="H12" s="404"/>
      <c r="I12" s="404"/>
      <c r="J12" s="404"/>
      <c r="K12" s="404"/>
      <c r="L12" s="404"/>
      <c r="M12" s="404"/>
      <c r="N12" s="404"/>
      <c r="O12" s="404"/>
    </row>
    <row r="13" spans="1:15" ht="13.5" customHeight="1">
      <c r="A13" s="403" t="s">
        <v>271</v>
      </c>
      <c r="B13" s="404"/>
      <c r="C13" s="404"/>
      <c r="D13" s="404"/>
      <c r="E13" s="404"/>
      <c r="F13" s="404"/>
      <c r="G13" s="404"/>
      <c r="H13" s="404"/>
      <c r="I13" s="404"/>
      <c r="J13" s="404"/>
      <c r="K13" s="404"/>
      <c r="L13" s="404"/>
      <c r="M13" s="404"/>
      <c r="N13" s="404"/>
      <c r="O13" s="404"/>
    </row>
    <row r="14" spans="1:15" ht="15.75">
      <c r="A14" s="403" t="s">
        <v>272</v>
      </c>
      <c r="B14" s="404"/>
      <c r="C14" s="404"/>
      <c r="D14" s="404"/>
      <c r="E14" s="404"/>
      <c r="F14" s="404"/>
      <c r="G14" s="404"/>
      <c r="H14" s="404"/>
      <c r="I14" s="404"/>
      <c r="J14" s="404"/>
      <c r="K14" s="404"/>
      <c r="L14" s="404"/>
      <c r="M14" s="404"/>
      <c r="N14" s="404"/>
      <c r="O14" s="404"/>
    </row>
    <row r="15" spans="1:15" ht="15.75">
      <c r="A15" s="402" t="s">
        <v>273</v>
      </c>
      <c r="B15" s="402"/>
      <c r="C15" s="402"/>
      <c r="D15" s="402"/>
      <c r="E15" s="402"/>
      <c r="F15" s="402"/>
      <c r="G15" s="402"/>
      <c r="H15" s="402"/>
      <c r="I15" s="402"/>
      <c r="J15" s="402"/>
      <c r="K15" s="402"/>
      <c r="L15" s="402"/>
      <c r="M15" s="402"/>
      <c r="N15" s="402"/>
      <c r="O15" s="402"/>
    </row>
    <row r="16" spans="1:15" ht="31.5" customHeight="1">
      <c r="A16" s="403" t="s">
        <v>274</v>
      </c>
      <c r="B16" s="404"/>
      <c r="C16" s="404"/>
      <c r="D16" s="404"/>
      <c r="E16" s="404"/>
      <c r="F16" s="404"/>
      <c r="G16" s="404"/>
      <c r="H16" s="404"/>
      <c r="I16" s="404"/>
      <c r="J16" s="404"/>
      <c r="K16" s="404"/>
      <c r="L16" s="404"/>
      <c r="M16" s="404"/>
      <c r="N16" s="404"/>
      <c r="O16" s="404"/>
    </row>
    <row r="17" spans="1:15" ht="15.75">
      <c r="A17" s="403" t="s">
        <v>275</v>
      </c>
      <c r="B17" s="404"/>
      <c r="C17" s="404"/>
      <c r="D17" s="404"/>
      <c r="E17" s="404"/>
      <c r="F17" s="404"/>
      <c r="G17" s="404"/>
      <c r="H17" s="404"/>
      <c r="I17" s="404"/>
      <c r="J17" s="404"/>
      <c r="K17" s="404"/>
      <c r="L17" s="404"/>
      <c r="M17" s="404"/>
      <c r="N17" s="404"/>
      <c r="O17" s="404"/>
    </row>
    <row r="18" spans="1:15" ht="15.75">
      <c r="A18" s="403" t="s">
        <v>276</v>
      </c>
      <c r="B18" s="404"/>
      <c r="C18" s="404"/>
      <c r="D18" s="404"/>
      <c r="E18" s="404"/>
      <c r="F18" s="404"/>
      <c r="G18" s="404"/>
      <c r="H18" s="404"/>
      <c r="I18" s="404"/>
      <c r="J18" s="404"/>
      <c r="K18" s="404"/>
      <c r="L18" s="404"/>
      <c r="M18" s="404"/>
      <c r="N18" s="404"/>
      <c r="O18" s="404"/>
    </row>
    <row r="19" spans="1:15" ht="28.5" customHeight="1">
      <c r="A19" s="403" t="s">
        <v>277</v>
      </c>
      <c r="B19" s="404"/>
      <c r="C19" s="404"/>
      <c r="D19" s="404"/>
      <c r="E19" s="404"/>
      <c r="F19" s="404"/>
      <c r="G19" s="404"/>
      <c r="H19" s="404"/>
      <c r="I19" s="404"/>
      <c r="J19" s="404"/>
      <c r="K19" s="404"/>
      <c r="L19" s="404"/>
      <c r="M19" s="404"/>
      <c r="N19" s="404"/>
      <c r="O19" s="404"/>
    </row>
    <row r="20" spans="1:15" ht="15.75" customHeight="1">
      <c r="A20" s="403" t="s">
        <v>305</v>
      </c>
      <c r="B20" s="404"/>
      <c r="C20" s="404"/>
      <c r="D20" s="404"/>
      <c r="E20" s="404"/>
      <c r="F20" s="404"/>
      <c r="G20" s="404"/>
      <c r="H20" s="404"/>
      <c r="I20" s="404"/>
      <c r="J20" s="404"/>
      <c r="K20" s="404"/>
      <c r="L20" s="404"/>
      <c r="M20" s="404"/>
      <c r="N20" s="404"/>
      <c r="O20" s="404"/>
    </row>
    <row r="21" spans="1:15" ht="47.25" customHeight="1">
      <c r="A21" s="403" t="s">
        <v>278</v>
      </c>
      <c r="B21" s="404"/>
      <c r="C21" s="404"/>
      <c r="D21" s="404"/>
      <c r="E21" s="404"/>
      <c r="F21" s="404"/>
      <c r="G21" s="404"/>
      <c r="H21" s="404"/>
      <c r="I21" s="404"/>
      <c r="J21" s="404"/>
      <c r="K21" s="404"/>
      <c r="L21" s="404"/>
      <c r="M21" s="404"/>
      <c r="N21" s="404"/>
      <c r="O21" s="404"/>
    </row>
    <row r="22" spans="1:15" ht="29.25" customHeight="1">
      <c r="A22" s="403" t="s">
        <v>279</v>
      </c>
      <c r="B22" s="404"/>
      <c r="C22" s="404"/>
      <c r="D22" s="404"/>
      <c r="E22" s="404"/>
      <c r="F22" s="404"/>
      <c r="G22" s="404"/>
      <c r="H22" s="404"/>
      <c r="I22" s="404"/>
      <c r="J22" s="404"/>
      <c r="K22" s="404"/>
      <c r="L22" s="404"/>
      <c r="M22" s="404"/>
      <c r="N22" s="404"/>
      <c r="O22" s="404"/>
    </row>
    <row r="23" spans="1:15" ht="48.75" customHeight="1">
      <c r="A23" s="403" t="s">
        <v>280</v>
      </c>
      <c r="B23" s="404"/>
      <c r="C23" s="404"/>
      <c r="D23" s="404"/>
      <c r="E23" s="404"/>
      <c r="F23" s="404"/>
      <c r="G23" s="404"/>
      <c r="H23" s="404"/>
      <c r="I23" s="404"/>
      <c r="J23" s="404"/>
      <c r="K23" s="404"/>
      <c r="L23" s="404"/>
      <c r="M23" s="404"/>
      <c r="N23" s="404"/>
      <c r="O23" s="404"/>
    </row>
    <row r="24" spans="1:15" ht="206.25" customHeight="1">
      <c r="A24" s="403" t="s">
        <v>281</v>
      </c>
      <c r="B24" s="404"/>
      <c r="C24" s="404"/>
      <c r="D24" s="404"/>
      <c r="E24" s="404"/>
      <c r="F24" s="404"/>
      <c r="G24" s="404"/>
      <c r="H24" s="404"/>
      <c r="I24" s="404"/>
      <c r="J24" s="404"/>
      <c r="K24" s="404"/>
      <c r="L24" s="404"/>
      <c r="M24" s="404"/>
      <c r="N24" s="404"/>
      <c r="O24" s="404"/>
    </row>
    <row r="25" spans="1:15" ht="30.75" customHeight="1">
      <c r="A25" s="403" t="s">
        <v>282</v>
      </c>
      <c r="B25" s="404"/>
      <c r="C25" s="404"/>
      <c r="D25" s="404"/>
      <c r="E25" s="404"/>
      <c r="F25" s="404"/>
      <c r="G25" s="404"/>
      <c r="H25" s="404"/>
      <c r="I25" s="404"/>
      <c r="J25" s="404"/>
      <c r="K25" s="404"/>
      <c r="L25" s="404"/>
      <c r="M25" s="404"/>
      <c r="N25" s="404"/>
      <c r="O25" s="404"/>
    </row>
    <row r="26" spans="1:15" ht="48.75" customHeight="1">
      <c r="A26" s="403" t="s">
        <v>283</v>
      </c>
      <c r="B26" s="404"/>
      <c r="C26" s="404"/>
      <c r="D26" s="404"/>
      <c r="E26" s="404"/>
      <c r="F26" s="404"/>
      <c r="G26" s="404"/>
      <c r="H26" s="404"/>
      <c r="I26" s="404"/>
      <c r="J26" s="404"/>
      <c r="K26" s="404"/>
      <c r="L26" s="404"/>
      <c r="M26" s="404"/>
      <c r="N26" s="404"/>
      <c r="O26" s="404"/>
    </row>
    <row r="27" spans="1:15" ht="46.5" customHeight="1">
      <c r="A27" s="403" t="s">
        <v>284</v>
      </c>
      <c r="B27" s="404"/>
      <c r="C27" s="404"/>
      <c r="D27" s="404"/>
      <c r="E27" s="404"/>
      <c r="F27" s="404"/>
      <c r="G27" s="404"/>
      <c r="H27" s="404"/>
      <c r="I27" s="404"/>
      <c r="J27" s="404"/>
      <c r="K27" s="404"/>
      <c r="L27" s="404"/>
      <c r="M27" s="404"/>
      <c r="N27" s="404"/>
      <c r="O27" s="404"/>
    </row>
    <row r="28" spans="1:15" ht="30.75" customHeight="1">
      <c r="A28" s="403" t="s">
        <v>285</v>
      </c>
      <c r="B28" s="404"/>
      <c r="C28" s="404"/>
      <c r="D28" s="404"/>
      <c r="E28" s="404"/>
      <c r="F28" s="404"/>
      <c r="G28" s="404"/>
      <c r="H28" s="404"/>
      <c r="I28" s="404"/>
      <c r="J28" s="404"/>
      <c r="K28" s="404"/>
      <c r="L28" s="404"/>
      <c r="M28" s="404"/>
      <c r="N28" s="404"/>
      <c r="O28" s="404"/>
    </row>
    <row r="29" spans="1:15" ht="93.75" customHeight="1">
      <c r="A29" s="403" t="s">
        <v>286</v>
      </c>
      <c r="B29" s="404"/>
      <c r="C29" s="404"/>
      <c r="D29" s="404"/>
      <c r="E29" s="404"/>
      <c r="F29" s="404"/>
      <c r="G29" s="404"/>
      <c r="H29" s="404"/>
      <c r="I29" s="404"/>
      <c r="J29" s="404"/>
      <c r="K29" s="404"/>
      <c r="L29" s="404"/>
      <c r="M29" s="404"/>
      <c r="N29" s="404"/>
      <c r="O29" s="404"/>
    </row>
    <row r="30" spans="1:15" ht="31.5" customHeight="1">
      <c r="A30" s="403" t="s">
        <v>287</v>
      </c>
      <c r="B30" s="404"/>
      <c r="C30" s="404"/>
      <c r="D30" s="404"/>
      <c r="E30" s="404"/>
      <c r="F30" s="404"/>
      <c r="G30" s="404"/>
      <c r="H30" s="404"/>
      <c r="I30" s="404"/>
      <c r="J30" s="404"/>
      <c r="K30" s="404"/>
      <c r="L30" s="404"/>
      <c r="M30" s="404"/>
      <c r="N30" s="404"/>
      <c r="O30" s="404"/>
    </row>
    <row r="31" spans="1:15" ht="20.25" customHeight="1">
      <c r="A31" s="406" t="s">
        <v>288</v>
      </c>
      <c r="B31" s="407"/>
      <c r="C31" s="407"/>
      <c r="D31" s="407"/>
      <c r="E31" s="407"/>
      <c r="F31" s="407"/>
      <c r="G31" s="407"/>
      <c r="H31" s="407"/>
      <c r="I31" s="407"/>
      <c r="J31" s="407"/>
      <c r="K31" s="407"/>
      <c r="L31" s="407"/>
      <c r="M31" s="407"/>
      <c r="N31" s="407"/>
      <c r="O31" s="407"/>
    </row>
    <row r="32" spans="1:15" ht="33" customHeight="1">
      <c r="A32" s="408" t="s">
        <v>289</v>
      </c>
      <c r="B32" s="409"/>
      <c r="C32" s="409"/>
      <c r="D32" s="409"/>
      <c r="E32" s="409"/>
      <c r="F32" s="409"/>
      <c r="G32" s="409"/>
      <c r="H32" s="409"/>
      <c r="I32" s="409"/>
      <c r="J32" s="409"/>
      <c r="K32" s="409"/>
      <c r="L32" s="409"/>
      <c r="M32" s="409"/>
      <c r="N32" s="409"/>
      <c r="O32" s="409"/>
    </row>
    <row r="33" spans="1:16" ht="94.5" customHeight="1">
      <c r="A33" s="403" t="s">
        <v>290</v>
      </c>
      <c r="B33" s="404"/>
      <c r="C33" s="404"/>
      <c r="D33" s="404"/>
      <c r="E33" s="404"/>
      <c r="F33" s="404"/>
      <c r="G33" s="404"/>
      <c r="H33" s="404"/>
      <c r="I33" s="404"/>
      <c r="J33" s="404"/>
      <c r="K33" s="404"/>
      <c r="L33" s="404"/>
      <c r="M33" s="404"/>
      <c r="N33" s="404"/>
      <c r="O33" s="404"/>
      <c r="P33" s="149"/>
    </row>
    <row r="34" spans="1:15" ht="99" customHeight="1">
      <c r="A34" s="403" t="s">
        <v>291</v>
      </c>
      <c r="B34" s="404"/>
      <c r="C34" s="404"/>
      <c r="D34" s="404"/>
      <c r="E34" s="404"/>
      <c r="F34" s="404"/>
      <c r="G34" s="404"/>
      <c r="H34" s="404"/>
      <c r="I34" s="404"/>
      <c r="J34" s="404"/>
      <c r="K34" s="404"/>
      <c r="L34" s="404"/>
      <c r="M34" s="404"/>
      <c r="N34" s="404"/>
      <c r="O34" s="404"/>
    </row>
    <row r="35" spans="1:15" ht="154.5" customHeight="1">
      <c r="A35" s="403" t="s">
        <v>292</v>
      </c>
      <c r="B35" s="404"/>
      <c r="C35" s="404"/>
      <c r="D35" s="404"/>
      <c r="E35" s="404"/>
      <c r="F35" s="404"/>
      <c r="G35" s="404"/>
      <c r="H35" s="404"/>
      <c r="I35" s="404"/>
      <c r="J35" s="404"/>
      <c r="K35" s="404"/>
      <c r="L35" s="404"/>
      <c r="M35" s="404"/>
      <c r="N35" s="404"/>
      <c r="O35" s="404"/>
    </row>
    <row r="36" spans="1:15" ht="16.5" customHeight="1">
      <c r="A36" s="403" t="s">
        <v>293</v>
      </c>
      <c r="B36" s="404"/>
      <c r="C36" s="404"/>
      <c r="D36" s="404"/>
      <c r="E36" s="404"/>
      <c r="F36" s="404"/>
      <c r="G36" s="404"/>
      <c r="H36" s="404"/>
      <c r="I36" s="404"/>
      <c r="J36" s="404"/>
      <c r="K36" s="404"/>
      <c r="L36" s="404"/>
      <c r="M36" s="404"/>
      <c r="N36" s="404"/>
      <c r="O36" s="404"/>
    </row>
    <row r="37" spans="1:15" ht="16.5" customHeight="1">
      <c r="A37" s="402" t="s">
        <v>294</v>
      </c>
      <c r="B37" s="402"/>
      <c r="C37" s="402"/>
      <c r="D37" s="402"/>
      <c r="E37" s="402"/>
      <c r="F37" s="402"/>
      <c r="G37" s="402"/>
      <c r="H37" s="402"/>
      <c r="I37" s="402"/>
      <c r="J37" s="402"/>
      <c r="K37" s="402"/>
      <c r="L37" s="402"/>
      <c r="M37" s="402"/>
      <c r="N37" s="402"/>
      <c r="O37" s="402"/>
    </row>
    <row r="38" spans="1:16" ht="174.75" customHeight="1">
      <c r="A38" s="403" t="s">
        <v>312</v>
      </c>
      <c r="B38" s="404"/>
      <c r="C38" s="404"/>
      <c r="D38" s="404"/>
      <c r="E38" s="404"/>
      <c r="F38" s="404"/>
      <c r="G38" s="404"/>
      <c r="H38" s="404"/>
      <c r="I38" s="404"/>
      <c r="J38" s="404"/>
      <c r="K38" s="404"/>
      <c r="L38" s="404"/>
      <c r="M38" s="404"/>
      <c r="N38" s="404"/>
      <c r="O38" s="404"/>
      <c r="P38" s="150"/>
    </row>
    <row r="39" spans="1:15" ht="63" customHeight="1">
      <c r="A39" s="403" t="s">
        <v>307</v>
      </c>
      <c r="B39" s="404"/>
      <c r="C39" s="404"/>
      <c r="D39" s="404"/>
      <c r="E39" s="404"/>
      <c r="F39" s="404"/>
      <c r="G39" s="404"/>
      <c r="H39" s="404"/>
      <c r="I39" s="404"/>
      <c r="J39" s="404"/>
      <c r="K39" s="404"/>
      <c r="L39" s="404"/>
      <c r="M39" s="404"/>
      <c r="N39" s="404"/>
      <c r="O39" s="404"/>
    </row>
    <row r="40" spans="1:15" ht="79.5" customHeight="1">
      <c r="A40" s="403" t="s">
        <v>306</v>
      </c>
      <c r="B40" s="404"/>
      <c r="C40" s="404"/>
      <c r="D40" s="404"/>
      <c r="E40" s="404"/>
      <c r="F40" s="404"/>
      <c r="G40" s="404"/>
      <c r="H40" s="404"/>
      <c r="I40" s="404"/>
      <c r="J40" s="404"/>
      <c r="K40" s="404"/>
      <c r="L40" s="404"/>
      <c r="M40" s="404"/>
      <c r="N40" s="404"/>
      <c r="O40" s="404"/>
    </row>
    <row r="41" spans="1:15" ht="51" customHeight="1">
      <c r="A41" s="403" t="s">
        <v>308</v>
      </c>
      <c r="B41" s="404"/>
      <c r="C41" s="404"/>
      <c r="D41" s="404"/>
      <c r="E41" s="404"/>
      <c r="F41" s="404"/>
      <c r="G41" s="404"/>
      <c r="H41" s="404"/>
      <c r="I41" s="404"/>
      <c r="J41" s="404"/>
      <c r="K41" s="404"/>
      <c r="L41" s="404"/>
      <c r="M41" s="404"/>
      <c r="N41" s="404"/>
      <c r="O41" s="404"/>
    </row>
    <row r="42" spans="1:15" ht="93" customHeight="1">
      <c r="A42" s="403" t="s">
        <v>309</v>
      </c>
      <c r="B42" s="405"/>
      <c r="C42" s="405"/>
      <c r="D42" s="405"/>
      <c r="E42" s="405"/>
      <c r="F42" s="405"/>
      <c r="G42" s="405"/>
      <c r="H42" s="405"/>
      <c r="I42" s="405"/>
      <c r="J42" s="405"/>
      <c r="K42" s="405"/>
      <c r="L42" s="405"/>
      <c r="M42" s="405"/>
      <c r="N42" s="405"/>
      <c r="O42" s="405"/>
    </row>
    <row r="43" spans="1:15" ht="17.25" customHeight="1">
      <c r="A43" s="403" t="s">
        <v>310</v>
      </c>
      <c r="B43" s="404"/>
      <c r="C43" s="404"/>
      <c r="D43" s="404"/>
      <c r="E43" s="404"/>
      <c r="F43" s="404"/>
      <c r="G43" s="404"/>
      <c r="H43" s="404"/>
      <c r="I43" s="404"/>
      <c r="J43" s="404"/>
      <c r="K43" s="404"/>
      <c r="L43" s="404"/>
      <c r="M43" s="404"/>
      <c r="N43" s="404"/>
      <c r="O43" s="404"/>
    </row>
    <row r="44" spans="1:15" ht="48.75" customHeight="1">
      <c r="A44" s="403" t="s">
        <v>295</v>
      </c>
      <c r="B44" s="404"/>
      <c r="C44" s="404"/>
      <c r="D44" s="404"/>
      <c r="E44" s="404"/>
      <c r="F44" s="404"/>
      <c r="G44" s="404"/>
      <c r="H44" s="404"/>
      <c r="I44" s="404"/>
      <c r="J44" s="404"/>
      <c r="K44" s="404"/>
      <c r="L44" s="404"/>
      <c r="M44" s="404"/>
      <c r="N44" s="404"/>
      <c r="O44" s="404"/>
    </row>
    <row r="45" spans="1:16" ht="15" customHeight="1">
      <c r="A45" s="402" t="s">
        <v>296</v>
      </c>
      <c r="B45" s="402"/>
      <c r="C45" s="402"/>
      <c r="D45" s="402"/>
      <c r="E45" s="402"/>
      <c r="F45" s="402"/>
      <c r="G45" s="402"/>
      <c r="H45" s="402"/>
      <c r="I45" s="402"/>
      <c r="J45" s="402"/>
      <c r="K45" s="402"/>
      <c r="L45" s="402"/>
      <c r="M45" s="402"/>
      <c r="N45" s="402"/>
      <c r="O45" s="402"/>
      <c r="P45" s="150"/>
    </row>
    <row r="46" spans="1:15" ht="30.75" customHeight="1">
      <c r="A46" s="403" t="s">
        <v>311</v>
      </c>
      <c r="B46" s="404"/>
      <c r="C46" s="404"/>
      <c r="D46" s="404"/>
      <c r="E46" s="404"/>
      <c r="F46" s="404"/>
      <c r="G46" s="404"/>
      <c r="H46" s="404"/>
      <c r="I46" s="404"/>
      <c r="J46" s="404"/>
      <c r="K46" s="404"/>
      <c r="L46" s="404"/>
      <c r="M46" s="404"/>
      <c r="N46" s="404"/>
      <c r="O46" s="404"/>
    </row>
    <row r="47" spans="1:15" ht="15.75">
      <c r="A47" s="403" t="s">
        <v>317</v>
      </c>
      <c r="B47" s="404"/>
      <c r="C47" s="404"/>
      <c r="D47" s="404"/>
      <c r="E47" s="404"/>
      <c r="F47" s="404"/>
      <c r="G47" s="404"/>
      <c r="H47" s="404"/>
      <c r="I47" s="404"/>
      <c r="J47" s="404"/>
      <c r="K47" s="404"/>
      <c r="L47" s="404"/>
      <c r="M47" s="404"/>
      <c r="N47" s="404"/>
      <c r="O47" s="404"/>
    </row>
    <row r="48" spans="1:15" ht="62.25" customHeight="1">
      <c r="A48" s="403" t="s">
        <v>318</v>
      </c>
      <c r="B48" s="404"/>
      <c r="C48" s="404"/>
      <c r="D48" s="404"/>
      <c r="E48" s="404"/>
      <c r="F48" s="404"/>
      <c r="G48" s="404"/>
      <c r="H48" s="404"/>
      <c r="I48" s="404"/>
      <c r="J48" s="404"/>
      <c r="K48" s="404"/>
      <c r="L48" s="404"/>
      <c r="M48" s="404"/>
      <c r="N48" s="404"/>
      <c r="O48" s="404"/>
    </row>
    <row r="49" spans="1:15" ht="29.25" customHeight="1">
      <c r="A49" s="403" t="s">
        <v>319</v>
      </c>
      <c r="B49" s="404"/>
      <c r="C49" s="404"/>
      <c r="D49" s="404"/>
      <c r="E49" s="404"/>
      <c r="F49" s="404"/>
      <c r="G49" s="404"/>
      <c r="H49" s="404"/>
      <c r="I49" s="404"/>
      <c r="J49" s="404"/>
      <c r="K49" s="404"/>
      <c r="L49" s="404"/>
      <c r="M49" s="404"/>
      <c r="N49" s="404"/>
      <c r="O49" s="404"/>
    </row>
    <row r="50" spans="1:15" ht="52.5" customHeight="1">
      <c r="A50" s="403" t="s">
        <v>320</v>
      </c>
      <c r="B50" s="404"/>
      <c r="C50" s="404"/>
      <c r="D50" s="404"/>
      <c r="E50" s="404"/>
      <c r="F50" s="404"/>
      <c r="G50" s="404"/>
      <c r="H50" s="404"/>
      <c r="I50" s="404"/>
      <c r="J50" s="404"/>
      <c r="K50" s="404"/>
      <c r="L50" s="404"/>
      <c r="M50" s="404"/>
      <c r="N50" s="404"/>
      <c r="O50" s="404"/>
    </row>
    <row r="51" spans="1:15" ht="15.75">
      <c r="A51" s="402" t="s">
        <v>297</v>
      </c>
      <c r="B51" s="402"/>
      <c r="C51" s="402"/>
      <c r="D51" s="402"/>
      <c r="E51" s="402"/>
      <c r="F51" s="402"/>
      <c r="G51" s="402"/>
      <c r="H51" s="402"/>
      <c r="I51" s="402"/>
      <c r="J51" s="402"/>
      <c r="K51" s="402"/>
      <c r="L51" s="402"/>
      <c r="M51" s="402"/>
      <c r="N51" s="402"/>
      <c r="O51" s="402"/>
    </row>
    <row r="52" spans="1:15" ht="45.75" customHeight="1">
      <c r="A52" s="403" t="s">
        <v>298</v>
      </c>
      <c r="B52" s="404"/>
      <c r="C52" s="404"/>
      <c r="D52" s="404"/>
      <c r="E52" s="404"/>
      <c r="F52" s="404"/>
      <c r="G52" s="404"/>
      <c r="H52" s="404"/>
      <c r="I52" s="404"/>
      <c r="J52" s="404"/>
      <c r="K52" s="404"/>
      <c r="L52" s="404"/>
      <c r="M52" s="404"/>
      <c r="N52" s="404"/>
      <c r="O52" s="404"/>
    </row>
    <row r="53" spans="1:15" ht="32.25" customHeight="1">
      <c r="A53" s="403" t="s">
        <v>299</v>
      </c>
      <c r="B53" s="404"/>
      <c r="C53" s="404"/>
      <c r="D53" s="404"/>
      <c r="E53" s="404"/>
      <c r="F53" s="404"/>
      <c r="G53" s="404"/>
      <c r="H53" s="404"/>
      <c r="I53" s="404"/>
      <c r="J53" s="404"/>
      <c r="K53" s="404"/>
      <c r="L53" s="404"/>
      <c r="M53" s="404"/>
      <c r="N53" s="404"/>
      <c r="O53" s="404"/>
    </row>
    <row r="54" spans="1:15" ht="60.75" customHeight="1">
      <c r="A54" s="403" t="s">
        <v>300</v>
      </c>
      <c r="B54" s="404"/>
      <c r="C54" s="404"/>
      <c r="D54" s="404"/>
      <c r="E54" s="404"/>
      <c r="F54" s="404"/>
      <c r="G54" s="404"/>
      <c r="H54" s="404"/>
      <c r="I54" s="404"/>
      <c r="J54" s="404"/>
      <c r="K54" s="404"/>
      <c r="L54" s="404"/>
      <c r="M54" s="404"/>
      <c r="N54" s="404"/>
      <c r="O54" s="404"/>
    </row>
    <row r="55" spans="1:15" ht="187.5" customHeight="1">
      <c r="A55" s="403" t="s">
        <v>316</v>
      </c>
      <c r="B55" s="404"/>
      <c r="C55" s="404"/>
      <c r="D55" s="404"/>
      <c r="E55" s="404"/>
      <c r="F55" s="404"/>
      <c r="G55" s="404"/>
      <c r="H55" s="404"/>
      <c r="I55" s="404"/>
      <c r="J55" s="404"/>
      <c r="K55" s="404"/>
      <c r="L55" s="404"/>
      <c r="M55" s="404"/>
      <c r="N55" s="404"/>
      <c r="O55" s="404"/>
    </row>
    <row r="56" spans="1:15" ht="30.75" customHeight="1">
      <c r="A56" s="396" t="s">
        <v>313</v>
      </c>
      <c r="B56" s="397"/>
      <c r="C56" s="397"/>
      <c r="D56" s="397"/>
      <c r="E56" s="397"/>
      <c r="F56" s="397"/>
      <c r="G56" s="397"/>
      <c r="H56" s="397"/>
      <c r="I56" s="397"/>
      <c r="J56" s="397"/>
      <c r="K56" s="397"/>
      <c r="L56" s="397"/>
      <c r="M56" s="397"/>
      <c r="N56" s="397"/>
      <c r="O56" s="397"/>
    </row>
    <row r="57" spans="1:15" ht="15.75" customHeight="1">
      <c r="A57" s="396" t="s">
        <v>314</v>
      </c>
      <c r="B57" s="397"/>
      <c r="C57" s="397"/>
      <c r="D57" s="397"/>
      <c r="E57" s="397"/>
      <c r="F57" s="397"/>
      <c r="G57" s="397"/>
      <c r="H57" s="397"/>
      <c r="I57" s="397"/>
      <c r="J57" s="397"/>
      <c r="K57" s="397"/>
      <c r="L57" s="397"/>
      <c r="M57" s="397"/>
      <c r="N57" s="397"/>
      <c r="O57" s="397"/>
    </row>
    <row r="58" spans="1:15" ht="61.5" customHeight="1">
      <c r="A58" s="396" t="s">
        <v>315</v>
      </c>
      <c r="B58" s="397"/>
      <c r="C58" s="397"/>
      <c r="D58" s="397"/>
      <c r="E58" s="397"/>
      <c r="F58" s="397"/>
      <c r="G58" s="397"/>
      <c r="H58" s="397"/>
      <c r="I58" s="397"/>
      <c r="J58" s="397"/>
      <c r="K58" s="397"/>
      <c r="L58" s="397"/>
      <c r="M58" s="397"/>
      <c r="N58" s="397"/>
      <c r="O58" s="397"/>
    </row>
    <row r="59" spans="1:15" ht="15">
      <c r="A59" s="398"/>
      <c r="B59" s="398"/>
      <c r="C59" s="398"/>
      <c r="D59" s="398"/>
      <c r="E59" s="398"/>
      <c r="F59" s="398"/>
      <c r="G59" s="398"/>
      <c r="H59" s="398"/>
      <c r="I59" s="398"/>
      <c r="J59" s="398"/>
      <c r="K59" s="398"/>
      <c r="L59" s="398"/>
      <c r="M59" s="398"/>
      <c r="N59" s="398"/>
      <c r="O59" s="398"/>
    </row>
    <row r="60" spans="1:15" ht="15.75">
      <c r="A60" s="399" t="s">
        <v>301</v>
      </c>
      <c r="B60" s="400"/>
      <c r="C60" s="400"/>
      <c r="D60" s="400"/>
      <c r="E60" s="400"/>
      <c r="F60" s="400"/>
      <c r="G60" s="400"/>
      <c r="H60" s="400"/>
      <c r="I60" s="400"/>
      <c r="J60" s="400"/>
      <c r="K60" s="400"/>
      <c r="L60" s="400"/>
      <c r="M60" s="400"/>
      <c r="N60" s="400"/>
      <c r="O60" s="400"/>
    </row>
    <row r="61" spans="1:15" ht="15">
      <c r="A61" s="401"/>
      <c r="B61" s="401"/>
      <c r="C61" s="401"/>
      <c r="D61" s="401"/>
      <c r="E61" s="401"/>
      <c r="F61" s="401"/>
      <c r="G61" s="401"/>
      <c r="H61" s="401"/>
      <c r="I61" s="401"/>
      <c r="J61" s="401"/>
      <c r="K61" s="401"/>
      <c r="L61" s="401"/>
      <c r="M61" s="401"/>
      <c r="N61" s="401"/>
      <c r="O61" s="401"/>
    </row>
  </sheetData>
  <sheetProtection/>
  <mergeCells count="61">
    <mergeCell ref="A1:O1"/>
    <mergeCell ref="A2:O2"/>
    <mergeCell ref="A3:O3"/>
    <mergeCell ref="A4:O4"/>
    <mergeCell ref="A5:O5"/>
    <mergeCell ref="A6:O6"/>
    <mergeCell ref="A12:O12"/>
    <mergeCell ref="A13:O13"/>
    <mergeCell ref="A14:O14"/>
    <mergeCell ref="A15:O15"/>
    <mergeCell ref="A16:O16"/>
    <mergeCell ref="A7:O7"/>
    <mergeCell ref="A8:O8"/>
    <mergeCell ref="A9:O9"/>
    <mergeCell ref="A10:O10"/>
    <mergeCell ref="A11:O11"/>
    <mergeCell ref="A17:O17"/>
    <mergeCell ref="A18:O18"/>
    <mergeCell ref="A19:O19"/>
    <mergeCell ref="A20:O20"/>
    <mergeCell ref="A21:O21"/>
    <mergeCell ref="A22:O22"/>
    <mergeCell ref="A23:O23"/>
    <mergeCell ref="A24:O24"/>
    <mergeCell ref="A25:O25"/>
    <mergeCell ref="A26:O26"/>
    <mergeCell ref="A27:O27"/>
    <mergeCell ref="A28:O28"/>
    <mergeCell ref="A29:O29"/>
    <mergeCell ref="A30:O30"/>
    <mergeCell ref="A31:O31"/>
    <mergeCell ref="A32:O32"/>
    <mergeCell ref="A33:O33"/>
    <mergeCell ref="A34:O34"/>
    <mergeCell ref="A41:O41"/>
    <mergeCell ref="A42:O42"/>
    <mergeCell ref="A43:O43"/>
    <mergeCell ref="A44:O44"/>
    <mergeCell ref="A35:O35"/>
    <mergeCell ref="A36:O36"/>
    <mergeCell ref="A37:O37"/>
    <mergeCell ref="A38:O38"/>
    <mergeCell ref="A39:O39"/>
    <mergeCell ref="A40:O40"/>
    <mergeCell ref="A56:O56"/>
    <mergeCell ref="A45:O45"/>
    <mergeCell ref="A46:O46"/>
    <mergeCell ref="A47:O47"/>
    <mergeCell ref="A48:O48"/>
    <mergeCell ref="A49:O49"/>
    <mergeCell ref="A50:O50"/>
    <mergeCell ref="A57:O57"/>
    <mergeCell ref="A58:O58"/>
    <mergeCell ref="A59:O59"/>
    <mergeCell ref="A60:O60"/>
    <mergeCell ref="A61:O61"/>
    <mergeCell ref="A51:O51"/>
    <mergeCell ref="A52:O52"/>
    <mergeCell ref="A53:O53"/>
    <mergeCell ref="A54:O54"/>
    <mergeCell ref="A55:O55"/>
  </mergeCells>
  <printOptions/>
  <pageMargins left="0.11811023622047245" right="0.11811023622047245" top="0.15748031496062992" bottom="0.15748031496062992" header="0.31496062992125984" footer="0"/>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2006-09-28T05:33:49Z</dcterms:created>
  <dcterms:modified xsi:type="dcterms:W3CDTF">2024-04-22T03:51:14Z</dcterms:modified>
  <cp:category/>
  <cp:version/>
  <cp:contentType/>
  <cp:contentStatus/>
</cp:coreProperties>
</file>